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D:\Dokumente\Billard\Saison 2025-2026\Ergebnisse\QLM_Dreiband\"/>
    </mc:Choice>
  </mc:AlternateContent>
  <bookViews>
    <workbookView xWindow="0" yWindow="0" windowWidth="28800" windowHeight="11880"/>
  </bookViews>
  <sheets>
    <sheet name="Turnierbaum" sheetId="9" r:id="rId1"/>
    <sheet name="Endrangliste" sheetId="7" r:id="rId2"/>
    <sheet name="Berechnung_Rangliste" sheetId="11" r:id="rId3"/>
    <sheet name="Beschreibungen" sheetId="12" r:id="rId4"/>
  </sheets>
  <definedNames>
    <definedName name="_xlcn.WorksheetConnection_Berechnung_RanglisteA1I651" hidden="1">Berechnung_Rangliste!$A$1:$I$65</definedName>
  </definedNames>
  <calcPr calcId="162913"/>
  <pivotCaches>
    <pivotCache cacheId="0" r:id="rId5"/>
  </pivotCaches>
  <extLst>
    <ext xmlns:x15="http://schemas.microsoft.com/office/spreadsheetml/2010/11/main" uri="{FCE2AD5D-F65C-4FA6-A056-5C36A1767C68}">
      <x15:dataModel>
        <x15:modelTables>
          <x15:modelTable id="Bereich1" name="Bereich1" connection="WorksheetConnection_Berechnung_Rangliste!$A$1:$I$651"/>
        </x15:modelTables>
      </x15:dataModel>
    </ext>
  </extLst>
</workbook>
</file>

<file path=xl/calcChain.xml><?xml version="1.0" encoding="utf-8"?>
<calcChain xmlns="http://schemas.openxmlformats.org/spreadsheetml/2006/main">
  <c r="M46" i="9" l="1"/>
  <c r="D46" i="9"/>
  <c r="D36" i="9"/>
  <c r="D28" i="9"/>
  <c r="D20" i="9"/>
  <c r="D12" i="9"/>
  <c r="M36" i="9"/>
  <c r="M28" i="9"/>
  <c r="M20" i="9"/>
  <c r="M12" i="9"/>
  <c r="V38" i="9"/>
  <c r="V34" i="9"/>
  <c r="V30" i="9"/>
  <c r="V26" i="9"/>
  <c r="V22" i="9"/>
  <c r="V18" i="9"/>
  <c r="V14" i="9"/>
  <c r="V10" i="9"/>
  <c r="F11" i="9"/>
  <c r="F12" i="9"/>
  <c r="F19" i="9"/>
  <c r="F20" i="9"/>
  <c r="F27" i="9"/>
  <c r="F28" i="9"/>
  <c r="F35" i="9"/>
  <c r="F36" i="9"/>
  <c r="BA42" i="12"/>
  <c r="BC42" i="12" s="1"/>
  <c r="AU42" i="12"/>
  <c r="AS42" i="12"/>
  <c r="BC41" i="12"/>
  <c r="AU41" i="12"/>
  <c r="M41" i="12"/>
  <c r="O41" i="12" s="1"/>
  <c r="G41" i="12"/>
  <c r="E41" i="12"/>
  <c r="O40" i="12"/>
  <c r="G40" i="12"/>
  <c r="U35" i="12"/>
  <c r="W35" i="12" s="1"/>
  <c r="W34" i="12"/>
  <c r="AM33" i="12"/>
  <c r="AK33" i="12"/>
  <c r="AC33" i="12"/>
  <c r="AE33" i="12" s="1"/>
  <c r="AA33" i="12"/>
  <c r="M33" i="12"/>
  <c r="O33" i="12" s="1"/>
  <c r="K33" i="12"/>
  <c r="E33" i="12"/>
  <c r="G33" i="12" s="1"/>
  <c r="AM32" i="12"/>
  <c r="AI32" i="12"/>
  <c r="AE32" i="12"/>
  <c r="AA32" i="12"/>
  <c r="O32" i="12"/>
  <c r="K32" i="12"/>
  <c r="G32" i="12"/>
  <c r="U31" i="12"/>
  <c r="W31" i="12" s="1"/>
  <c r="W30" i="12"/>
  <c r="BC29" i="12"/>
  <c r="BA29" i="12"/>
  <c r="AY29" i="12"/>
  <c r="AU29" i="12"/>
  <c r="AS29" i="12"/>
  <c r="AQ29" i="12"/>
  <c r="BC28" i="12"/>
  <c r="AY28" i="12"/>
  <c r="AU28" i="12"/>
  <c r="AQ28" i="12"/>
  <c r="U27" i="12"/>
  <c r="W27" i="12" s="1"/>
  <c r="W26" i="12"/>
  <c r="AM25" i="12"/>
  <c r="AK25" i="12"/>
  <c r="AC25" i="12"/>
  <c r="AE25" i="12" s="1"/>
  <c r="AA25" i="12"/>
  <c r="M25" i="12"/>
  <c r="O25" i="12" s="1"/>
  <c r="K25" i="12"/>
  <c r="G25" i="12"/>
  <c r="E25" i="12"/>
  <c r="AM24" i="12"/>
  <c r="AI24" i="12"/>
  <c r="AE24" i="12"/>
  <c r="AA24" i="12"/>
  <c r="O24" i="12"/>
  <c r="K24" i="12"/>
  <c r="G24" i="12"/>
  <c r="U23" i="12"/>
  <c r="W23" i="12" s="1"/>
  <c r="W22" i="12"/>
  <c r="BA21" i="12"/>
  <c r="BC21" i="12" s="1"/>
  <c r="AY21" i="12"/>
  <c r="BC20" i="12"/>
  <c r="AY20" i="12"/>
  <c r="U19" i="12"/>
  <c r="W19" i="12" s="1"/>
  <c r="W18" i="12"/>
  <c r="AM17" i="12"/>
  <c r="AK17" i="12"/>
  <c r="AE17" i="12"/>
  <c r="AC17" i="12"/>
  <c r="AA17" i="12"/>
  <c r="M17" i="12"/>
  <c r="O17" i="12" s="1"/>
  <c r="K17" i="12"/>
  <c r="E17" i="12"/>
  <c r="G17" i="12" s="1"/>
  <c r="AM16" i="12"/>
  <c r="AI16" i="12"/>
  <c r="AE16" i="12"/>
  <c r="AA16" i="12"/>
  <c r="O16" i="12"/>
  <c r="K16" i="12"/>
  <c r="G16" i="12"/>
  <c r="U15" i="12"/>
  <c r="W15" i="12" s="1"/>
  <c r="W14" i="12"/>
  <c r="AU13" i="12"/>
  <c r="AS13" i="12"/>
  <c r="AQ13" i="12"/>
  <c r="AU12" i="12"/>
  <c r="AQ12" i="12"/>
  <c r="U11" i="12"/>
  <c r="W11" i="12" s="1"/>
  <c r="W10" i="12"/>
  <c r="AK9" i="12"/>
  <c r="AM9" i="12" s="1"/>
  <c r="AE9" i="12"/>
  <c r="AC9" i="12"/>
  <c r="AA9" i="12"/>
  <c r="O9" i="12"/>
  <c r="M9" i="12"/>
  <c r="K9" i="12"/>
  <c r="G9" i="12"/>
  <c r="E9" i="12"/>
  <c r="AM8" i="12"/>
  <c r="AI8" i="12"/>
  <c r="AE8" i="12"/>
  <c r="AA8" i="12"/>
  <c r="O8" i="12"/>
  <c r="K8" i="12"/>
  <c r="G8" i="12"/>
  <c r="U7" i="12"/>
  <c r="W7" i="12" s="1"/>
  <c r="W6" i="12"/>
  <c r="I65" i="11" l="1"/>
  <c r="E65" i="11"/>
  <c r="D65" i="11"/>
  <c r="I64" i="11"/>
  <c r="F64" i="11"/>
  <c r="E64" i="11"/>
  <c r="G64" i="11" s="1"/>
  <c r="D64" i="11"/>
  <c r="I63" i="11"/>
  <c r="E63" i="11"/>
  <c r="D63" i="11"/>
  <c r="H63" i="11" s="1"/>
  <c r="I62" i="11"/>
  <c r="F62" i="11"/>
  <c r="E62" i="11"/>
  <c r="D62" i="11"/>
  <c r="H62" i="11" s="1"/>
  <c r="I61" i="11"/>
  <c r="E61" i="11"/>
  <c r="D61" i="11"/>
  <c r="C61" i="11"/>
  <c r="I60" i="11"/>
  <c r="F60" i="11"/>
  <c r="E60" i="11"/>
  <c r="D60" i="11"/>
  <c r="C60" i="11"/>
  <c r="I59" i="11"/>
  <c r="E59" i="11"/>
  <c r="D59" i="11"/>
  <c r="C59" i="11"/>
  <c r="I58" i="11"/>
  <c r="F58" i="11"/>
  <c r="E58" i="11"/>
  <c r="G58" i="11" s="1"/>
  <c r="D58" i="11"/>
  <c r="H58" i="11" s="1"/>
  <c r="C58" i="11"/>
  <c r="I57" i="11"/>
  <c r="E57" i="11"/>
  <c r="D57" i="11"/>
  <c r="H57" i="11" s="1"/>
  <c r="I56" i="11"/>
  <c r="F56" i="11"/>
  <c r="E56" i="11"/>
  <c r="G56" i="11" s="1"/>
  <c r="D56" i="11"/>
  <c r="I55" i="11"/>
  <c r="E55" i="11"/>
  <c r="D55" i="11"/>
  <c r="H55" i="11" s="1"/>
  <c r="I54" i="11"/>
  <c r="F54" i="11"/>
  <c r="E54" i="11"/>
  <c r="D54" i="11"/>
  <c r="I53" i="11"/>
  <c r="E53" i="11"/>
  <c r="D53" i="11"/>
  <c r="H53" i="11" s="1"/>
  <c r="C53" i="11"/>
  <c r="I52" i="11"/>
  <c r="F52" i="11"/>
  <c r="E52" i="11"/>
  <c r="G52" i="11" s="1"/>
  <c r="D52" i="11"/>
  <c r="H52" i="11" s="1"/>
  <c r="I51" i="11"/>
  <c r="E51" i="11"/>
  <c r="D51" i="11"/>
  <c r="C51" i="11"/>
  <c r="I50" i="11"/>
  <c r="F50" i="11"/>
  <c r="E50" i="11"/>
  <c r="D50" i="11"/>
  <c r="I49" i="11"/>
  <c r="E49" i="11"/>
  <c r="D49" i="11"/>
  <c r="H49" i="11" s="1"/>
  <c r="C49" i="11"/>
  <c r="I48" i="11"/>
  <c r="F48" i="11"/>
  <c r="E48" i="11"/>
  <c r="G48" i="11" s="1"/>
  <c r="D48" i="11"/>
  <c r="I47" i="11"/>
  <c r="E47" i="11"/>
  <c r="D47" i="11"/>
  <c r="H47" i="11" s="1"/>
  <c r="C47" i="11"/>
  <c r="I46" i="11"/>
  <c r="F46" i="11"/>
  <c r="E46" i="11"/>
  <c r="D46" i="11"/>
  <c r="H46" i="11" s="1"/>
  <c r="I45" i="11"/>
  <c r="F45" i="11"/>
  <c r="E45" i="11"/>
  <c r="D45" i="11"/>
  <c r="C45" i="11"/>
  <c r="I44" i="11"/>
  <c r="F44" i="11"/>
  <c r="E44" i="11"/>
  <c r="D44" i="11"/>
  <c r="C44" i="11"/>
  <c r="I43" i="11"/>
  <c r="F43" i="11"/>
  <c r="G43" i="11" s="1"/>
  <c r="E43" i="11"/>
  <c r="D43" i="11"/>
  <c r="H43" i="11" s="1"/>
  <c r="C43" i="11"/>
  <c r="I42" i="11"/>
  <c r="F42" i="11"/>
  <c r="E42" i="11"/>
  <c r="D42" i="11"/>
  <c r="C42" i="11"/>
  <c r="I41" i="11"/>
  <c r="F41" i="11"/>
  <c r="E41" i="11"/>
  <c r="G41" i="11" s="1"/>
  <c r="D41" i="11"/>
  <c r="H41" i="11" s="1"/>
  <c r="C41" i="11"/>
  <c r="I40" i="11"/>
  <c r="F40" i="11"/>
  <c r="E40" i="11"/>
  <c r="G40" i="11" s="1"/>
  <c r="H40" i="11" s="1"/>
  <c r="D40" i="11"/>
  <c r="C40" i="11"/>
  <c r="I39" i="11"/>
  <c r="F39" i="11"/>
  <c r="E39" i="11"/>
  <c r="G39" i="11" s="1"/>
  <c r="D39" i="11"/>
  <c r="H39" i="11" s="1"/>
  <c r="C39" i="11"/>
  <c r="I38" i="11"/>
  <c r="F38" i="11"/>
  <c r="E38" i="11"/>
  <c r="G38" i="11" s="1"/>
  <c r="D38" i="11"/>
  <c r="C38" i="11"/>
  <c r="I37" i="11"/>
  <c r="F37" i="11"/>
  <c r="E37" i="11"/>
  <c r="G37" i="11" s="1"/>
  <c r="D37" i="11"/>
  <c r="H37" i="11" s="1"/>
  <c r="C37" i="11"/>
  <c r="I36" i="11"/>
  <c r="F36" i="11"/>
  <c r="E36" i="11"/>
  <c r="G36" i="11" s="1"/>
  <c r="D36" i="11"/>
  <c r="C36" i="11"/>
  <c r="I35" i="11"/>
  <c r="F35" i="11"/>
  <c r="E35" i="11"/>
  <c r="D35" i="11"/>
  <c r="C35" i="11"/>
  <c r="I34" i="11"/>
  <c r="F34" i="11"/>
  <c r="E34" i="11"/>
  <c r="G34" i="11" s="1"/>
  <c r="D34" i="11"/>
  <c r="H34" i="11" s="1"/>
  <c r="C34" i="11"/>
  <c r="I33" i="11"/>
  <c r="F33" i="11"/>
  <c r="E33" i="11"/>
  <c r="G33" i="11" s="1"/>
  <c r="D33" i="11"/>
  <c r="H33" i="11" s="1"/>
  <c r="I32" i="11"/>
  <c r="F32" i="11"/>
  <c r="E32" i="11"/>
  <c r="G32" i="11" s="1"/>
  <c r="D32" i="11"/>
  <c r="I31" i="11"/>
  <c r="F31" i="11"/>
  <c r="E31" i="11"/>
  <c r="G31" i="11" s="1"/>
  <c r="D31" i="11"/>
  <c r="H31" i="11" s="1"/>
  <c r="I30" i="11"/>
  <c r="F30" i="11"/>
  <c r="E30" i="11"/>
  <c r="D30" i="11"/>
  <c r="H30" i="11" s="1"/>
  <c r="I29" i="11"/>
  <c r="E29" i="11"/>
  <c r="D29" i="11"/>
  <c r="I28" i="11"/>
  <c r="F28" i="11"/>
  <c r="E28" i="11"/>
  <c r="G28" i="11" s="1"/>
  <c r="D28" i="11"/>
  <c r="H28" i="11" s="1"/>
  <c r="I27" i="11"/>
  <c r="E27" i="11"/>
  <c r="D27" i="11"/>
  <c r="I26" i="11"/>
  <c r="F26" i="11"/>
  <c r="E26" i="11"/>
  <c r="D26" i="11"/>
  <c r="I25" i="11"/>
  <c r="F25" i="11"/>
  <c r="E25" i="11"/>
  <c r="G25" i="11" s="1"/>
  <c r="D25" i="11"/>
  <c r="H25" i="11" s="1"/>
  <c r="I24" i="11"/>
  <c r="F24" i="11"/>
  <c r="E24" i="11"/>
  <c r="G24" i="11" s="1"/>
  <c r="D24" i="11"/>
  <c r="I23" i="11"/>
  <c r="F23" i="11"/>
  <c r="G23" i="11" s="1"/>
  <c r="E23" i="11"/>
  <c r="D23" i="11"/>
  <c r="H23" i="11" s="1"/>
  <c r="I22" i="11"/>
  <c r="F22" i="11"/>
  <c r="E22" i="11"/>
  <c r="G22" i="11" s="1"/>
  <c r="D22" i="11"/>
  <c r="H22" i="11" s="1"/>
  <c r="I21" i="11"/>
  <c r="E21" i="11"/>
  <c r="D21" i="11"/>
  <c r="H21" i="11" s="1"/>
  <c r="I20" i="11"/>
  <c r="F20" i="11"/>
  <c r="E20" i="11"/>
  <c r="G20" i="11" s="1"/>
  <c r="D20" i="11"/>
  <c r="I19" i="11"/>
  <c r="E19" i="11"/>
  <c r="D19" i="11"/>
  <c r="H19" i="11" s="1"/>
  <c r="I18" i="11"/>
  <c r="F18" i="11"/>
  <c r="E18" i="11"/>
  <c r="D18" i="11"/>
  <c r="H18" i="11" s="1"/>
  <c r="I17" i="11"/>
  <c r="F17" i="11"/>
  <c r="E17" i="11"/>
  <c r="G17" i="11" s="1"/>
  <c r="D17" i="11"/>
  <c r="H17" i="11" s="1"/>
  <c r="C17" i="11"/>
  <c r="I16" i="11"/>
  <c r="F16" i="11"/>
  <c r="E16" i="11"/>
  <c r="G16" i="11" s="1"/>
  <c r="D16" i="11"/>
  <c r="C16" i="11"/>
  <c r="I15" i="11"/>
  <c r="F15" i="11"/>
  <c r="E15" i="11"/>
  <c r="G15" i="11" s="1"/>
  <c r="D15" i="11"/>
  <c r="H15" i="11" s="1"/>
  <c r="C15" i="11"/>
  <c r="I14" i="11"/>
  <c r="F14" i="11"/>
  <c r="E14" i="11"/>
  <c r="G14" i="11" s="1"/>
  <c r="D14" i="11"/>
  <c r="C14" i="11"/>
  <c r="I13" i="11"/>
  <c r="F13" i="11"/>
  <c r="E13" i="11"/>
  <c r="G13" i="11" s="1"/>
  <c r="D13" i="11"/>
  <c r="H13" i="11" s="1"/>
  <c r="C13" i="11"/>
  <c r="I12" i="11"/>
  <c r="F12" i="11"/>
  <c r="E12" i="11"/>
  <c r="G12" i="11" s="1"/>
  <c r="D12" i="11"/>
  <c r="H12" i="11" s="1"/>
  <c r="C12" i="11"/>
  <c r="I11" i="11"/>
  <c r="F11" i="11"/>
  <c r="E11" i="11"/>
  <c r="D11" i="11"/>
  <c r="H11" i="11" s="1"/>
  <c r="C11" i="11"/>
  <c r="I10" i="11"/>
  <c r="F10" i="11"/>
  <c r="E10" i="11"/>
  <c r="G10" i="11" s="1"/>
  <c r="D10" i="11"/>
  <c r="H10" i="11" s="1"/>
  <c r="C10" i="11"/>
  <c r="I9" i="11"/>
  <c r="F9" i="11"/>
  <c r="E9" i="11"/>
  <c r="D9" i="11"/>
  <c r="H9" i="11" s="1"/>
  <c r="C9" i="11"/>
  <c r="I8" i="11"/>
  <c r="F8" i="11"/>
  <c r="E8" i="11"/>
  <c r="G8" i="11" s="1"/>
  <c r="D8" i="11"/>
  <c r="C8" i="11"/>
  <c r="I7" i="11"/>
  <c r="F7" i="11"/>
  <c r="E7" i="11"/>
  <c r="G7" i="11" s="1"/>
  <c r="D7" i="11"/>
  <c r="H7" i="11" s="1"/>
  <c r="C7" i="11"/>
  <c r="I6" i="11"/>
  <c r="F6" i="11"/>
  <c r="E6" i="11"/>
  <c r="G6" i="11" s="1"/>
  <c r="D6" i="11"/>
  <c r="H6" i="11" s="1"/>
  <c r="C6" i="11"/>
  <c r="I5" i="11"/>
  <c r="F5" i="11"/>
  <c r="E5" i="11"/>
  <c r="G5" i="11" s="1"/>
  <c r="D5" i="11"/>
  <c r="H5" i="11" s="1"/>
  <c r="C5" i="11"/>
  <c r="I4" i="11"/>
  <c r="F4" i="11"/>
  <c r="E4" i="11"/>
  <c r="D4" i="11"/>
  <c r="C4" i="11"/>
  <c r="I3" i="11"/>
  <c r="F3" i="11"/>
  <c r="E3" i="11"/>
  <c r="G3" i="11" s="1"/>
  <c r="D3" i="11"/>
  <c r="H3" i="11" s="1"/>
  <c r="C3" i="11"/>
  <c r="I2" i="11"/>
  <c r="F2" i="11"/>
  <c r="E2" i="11"/>
  <c r="G2" i="11" s="1"/>
  <c r="D2" i="11"/>
  <c r="C2" i="11"/>
  <c r="H65" i="11"/>
  <c r="H64" i="11"/>
  <c r="G62" i="11"/>
  <c r="H61" i="11"/>
  <c r="G60" i="11"/>
  <c r="H60" i="11"/>
  <c r="G54" i="11"/>
  <c r="H54" i="11"/>
  <c r="G50" i="11"/>
  <c r="H50" i="11"/>
  <c r="G46" i="11"/>
  <c r="G45" i="11"/>
  <c r="H45" i="11" s="1"/>
  <c r="G44" i="11"/>
  <c r="H44" i="11"/>
  <c r="G30" i="11"/>
  <c r="G26" i="11"/>
  <c r="G18" i="11"/>
  <c r="A5" i="11"/>
  <c r="A7" i="11" s="1"/>
  <c r="A9" i="11" s="1"/>
  <c r="A11" i="11" s="1"/>
  <c r="A13" i="11" s="1"/>
  <c r="A15" i="11" s="1"/>
  <c r="A17" i="11" s="1"/>
  <c r="A19" i="11" s="1"/>
  <c r="A21" i="11" s="1"/>
  <c r="A23" i="11" s="1"/>
  <c r="A25" i="11" s="1"/>
  <c r="A27" i="11" s="1"/>
  <c r="A29" i="11" s="1"/>
  <c r="A31" i="11" s="1"/>
  <c r="A33" i="11" s="1"/>
  <c r="A35" i="11" s="1"/>
  <c r="A37" i="11" s="1"/>
  <c r="A39" i="11" s="1"/>
  <c r="A41" i="11" s="1"/>
  <c r="A43" i="11" s="1"/>
  <c r="A45" i="11" s="1"/>
  <c r="A47" i="11" s="1"/>
  <c r="A49" i="11" s="1"/>
  <c r="A51" i="11" s="1"/>
  <c r="A53" i="11" s="1"/>
  <c r="A55" i="11" s="1"/>
  <c r="A57" i="11" s="1"/>
  <c r="A59" i="11" s="1"/>
  <c r="A61" i="11" s="1"/>
  <c r="A63" i="11" s="1"/>
  <c r="A65" i="11" s="1"/>
  <c r="G4" i="11"/>
  <c r="A4" i="11"/>
  <c r="A6" i="11" s="1"/>
  <c r="A8" i="11" s="1"/>
  <c r="A10" i="11" s="1"/>
  <c r="A12" i="11" s="1"/>
  <c r="A14" i="11" s="1"/>
  <c r="A16" i="11" s="1"/>
  <c r="A18" i="11" s="1"/>
  <c r="A20" i="11" s="1"/>
  <c r="A22" i="11" s="1"/>
  <c r="A24" i="11" s="1"/>
  <c r="A26" i="11" s="1"/>
  <c r="A28" i="11" s="1"/>
  <c r="A30" i="11" s="1"/>
  <c r="A32" i="11" s="1"/>
  <c r="A34" i="11" s="1"/>
  <c r="A36" i="11" s="1"/>
  <c r="A38" i="11" s="1"/>
  <c r="A40" i="11" s="1"/>
  <c r="A42" i="11" s="1"/>
  <c r="A44" i="11" s="1"/>
  <c r="A46" i="11" s="1"/>
  <c r="A48" i="11" s="1"/>
  <c r="A50" i="11" s="1"/>
  <c r="A52" i="11" s="1"/>
  <c r="A54" i="11" s="1"/>
  <c r="A56" i="11" s="1"/>
  <c r="A58" i="11" s="1"/>
  <c r="A60" i="11" s="1"/>
  <c r="A62" i="11" s="1"/>
  <c r="A64" i="11" s="1"/>
  <c r="BH44" i="9"/>
  <c r="BH31" i="9"/>
  <c r="BH23" i="9"/>
  <c r="AY44" i="9"/>
  <c r="AY31" i="9"/>
  <c r="AY15" i="9"/>
  <c r="AP35" i="9"/>
  <c r="AP27" i="9"/>
  <c r="AP19" i="9"/>
  <c r="AP11" i="9"/>
  <c r="AG35" i="9"/>
  <c r="AG27" i="9"/>
  <c r="AG19" i="9"/>
  <c r="AG11" i="9"/>
  <c r="X38" i="9"/>
  <c r="X37" i="9"/>
  <c r="X34" i="9"/>
  <c r="X33" i="9"/>
  <c r="X30" i="9"/>
  <c r="X29" i="9"/>
  <c r="X26" i="9"/>
  <c r="X25" i="9"/>
  <c r="X22" i="9"/>
  <c r="X21" i="9"/>
  <c r="X18" i="9"/>
  <c r="X17" i="9"/>
  <c r="X14" i="9"/>
  <c r="X13" i="9"/>
  <c r="X10" i="9"/>
  <c r="X9" i="9"/>
  <c r="O46" i="9"/>
  <c r="O45" i="9"/>
  <c r="O36" i="9"/>
  <c r="O35" i="9"/>
  <c r="O28" i="9"/>
  <c r="O27" i="9"/>
  <c r="O20" i="9"/>
  <c r="O19" i="9"/>
  <c r="O12" i="9"/>
  <c r="O11" i="9"/>
  <c r="F46" i="9"/>
  <c r="F45" i="9"/>
  <c r="G11" i="11" l="1"/>
  <c r="H48" i="11"/>
  <c r="H20" i="11"/>
  <c r="G35" i="11"/>
  <c r="G9" i="11"/>
  <c r="H16" i="11"/>
  <c r="H14" i="11"/>
  <c r="H32" i="11"/>
  <c r="H38" i="11"/>
  <c r="H35" i="11"/>
  <c r="H36" i="11"/>
  <c r="G42" i="11"/>
  <c r="H42" i="11" s="1"/>
  <c r="H26" i="11"/>
  <c r="H4" i="11"/>
  <c r="H2" i="11"/>
  <c r="H8" i="11"/>
  <c r="H24" i="11"/>
  <c r="H56" i="11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BF24" i="9" l="1"/>
  <c r="I23" i="7"/>
  <c r="H23" i="7"/>
  <c r="F23" i="7"/>
  <c r="E23" i="7"/>
  <c r="F65" i="11" l="1"/>
  <c r="G65" i="11" s="1"/>
  <c r="BH24" i="9"/>
  <c r="G23" i="7"/>
  <c r="AN20" i="9" l="1"/>
  <c r="AP20" i="9" l="1"/>
  <c r="F49" i="11"/>
  <c r="G49" i="11" s="1"/>
  <c r="K36" i="9"/>
  <c r="C33" i="11" s="1"/>
  <c r="K35" i="9"/>
  <c r="C32" i="11" s="1"/>
  <c r="K28" i="9"/>
  <c r="C31" i="11" s="1"/>
  <c r="K27" i="9"/>
  <c r="C30" i="11" s="1"/>
  <c r="K20" i="9"/>
  <c r="C25" i="11" s="1"/>
  <c r="K11" i="9"/>
  <c r="C22" i="11" s="1"/>
  <c r="K19" i="9"/>
  <c r="C24" i="11" s="1"/>
  <c r="K12" i="9"/>
  <c r="C23" i="11" s="1"/>
  <c r="BF45" i="9"/>
  <c r="BF32" i="9"/>
  <c r="AW45" i="9"/>
  <c r="AW32" i="9"/>
  <c r="AW16" i="9"/>
  <c r="AN36" i="9"/>
  <c r="AN28" i="9"/>
  <c r="AN12" i="9"/>
  <c r="AE36" i="9"/>
  <c r="AE28" i="9"/>
  <c r="AE20" i="9"/>
  <c r="AE12" i="9"/>
  <c r="AC36" i="9"/>
  <c r="C29" i="11" s="1"/>
  <c r="AC35" i="9"/>
  <c r="C28" i="11" s="1"/>
  <c r="AC28" i="9"/>
  <c r="AC27" i="9"/>
  <c r="AC20" i="9"/>
  <c r="C21" i="11" s="1"/>
  <c r="AC19" i="9"/>
  <c r="C20" i="11" s="1"/>
  <c r="AC12" i="9"/>
  <c r="C19" i="11" s="1"/>
  <c r="AC11" i="9"/>
  <c r="C18" i="11" s="1"/>
  <c r="F61" i="11" l="1"/>
  <c r="G61" i="11" s="1"/>
  <c r="BH45" i="9"/>
  <c r="F59" i="11"/>
  <c r="G59" i="11" s="1"/>
  <c r="H59" i="11" s="1"/>
  <c r="AY45" i="9"/>
  <c r="BH32" i="9"/>
  <c r="F63" i="11"/>
  <c r="G63" i="11" s="1"/>
  <c r="F57" i="11"/>
  <c r="G57" i="11" s="1"/>
  <c r="AY32" i="9"/>
  <c r="AY16" i="9"/>
  <c r="F55" i="11"/>
  <c r="G55" i="11" s="1"/>
  <c r="AP36" i="9"/>
  <c r="F53" i="11"/>
  <c r="G53" i="11" s="1"/>
  <c r="F47" i="11"/>
  <c r="G47" i="11" s="1"/>
  <c r="AP12" i="9"/>
  <c r="F51" i="11"/>
  <c r="G51" i="11" s="1"/>
  <c r="H51" i="11" s="1"/>
  <c r="AP28" i="9"/>
  <c r="AG20" i="9"/>
  <c r="F21" i="11"/>
  <c r="G21" i="11" s="1"/>
  <c r="AG12" i="9"/>
  <c r="F19" i="11"/>
  <c r="G19" i="11" s="1"/>
  <c r="AG28" i="9"/>
  <c r="F27" i="11"/>
  <c r="G27" i="11" s="1"/>
  <c r="H27" i="11" s="1"/>
  <c r="F29" i="11"/>
  <c r="G29" i="11" s="1"/>
  <c r="H29" i="11" s="1"/>
  <c r="AG36" i="9"/>
  <c r="AU31" i="9"/>
  <c r="C56" i="11" s="1"/>
  <c r="C26" i="11"/>
  <c r="AL27" i="9"/>
  <c r="C50" i="11" s="1"/>
  <c r="C27" i="11"/>
  <c r="AL35" i="9"/>
  <c r="AL19" i="9"/>
  <c r="AL11" i="9"/>
  <c r="BD32" i="9" l="1"/>
  <c r="C63" i="11" s="1"/>
  <c r="AU16" i="9"/>
  <c r="C55" i="11" s="1"/>
  <c r="C48" i="11"/>
  <c r="AU15" i="9"/>
  <c r="C54" i="11" s="1"/>
  <c r="C46" i="11"/>
  <c r="AU32" i="9"/>
  <c r="C52" i="11"/>
  <c r="BD23" i="9"/>
  <c r="C64" i="11" s="1"/>
  <c r="BD31" i="9"/>
  <c r="C62" i="11" s="1"/>
  <c r="BD24" i="9" l="1"/>
  <c r="C65" i="11" s="1"/>
  <c r="C57" i="11"/>
</calcChain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Berechnung_Rangliste!$A$1:$I$651" type="102" refreshedVersion="6" minRefreshableVersion="5">
    <extLst>
      <ext xmlns:x15="http://schemas.microsoft.com/office/spreadsheetml/2010/11/main" uri="{DE250136-89BD-433C-8126-D09CA5730AF9}">
        <x15:connection id="Bereich1" autoDelete="1">
          <x15:rangePr sourceName="_xlcn.WorksheetConnection_Berechnung_RanglisteA1I651"/>
        </x15:connection>
      </ext>
    </extLst>
  </connection>
</connections>
</file>

<file path=xl/sharedStrings.xml><?xml version="1.0" encoding="utf-8"?>
<sst xmlns="http://schemas.openxmlformats.org/spreadsheetml/2006/main" count="285" uniqueCount="69">
  <si>
    <t>HS</t>
  </si>
  <si>
    <t>MP</t>
  </si>
  <si>
    <t>Pkt.</t>
  </si>
  <si>
    <t>GD</t>
  </si>
  <si>
    <t>BED</t>
  </si>
  <si>
    <t>Rang</t>
  </si>
  <si>
    <t>Aufn.</t>
  </si>
  <si>
    <t>Summe</t>
  </si>
  <si>
    <t>Finale</t>
  </si>
  <si>
    <t>Verein</t>
  </si>
  <si>
    <t>Spieler</t>
  </si>
  <si>
    <t>RLP</t>
  </si>
  <si>
    <t>Datum:</t>
  </si>
  <si>
    <t>Turnierort:</t>
  </si>
  <si>
    <t>Hauptrunde</t>
  </si>
  <si>
    <t>Verlierer-Quali</t>
  </si>
  <si>
    <t>1/4 Finale</t>
  </si>
  <si>
    <t>1/2 Finale</t>
  </si>
  <si>
    <t>Auf.</t>
  </si>
  <si>
    <t>Verlierer-Runde</t>
  </si>
  <si>
    <t>n.V.</t>
  </si>
  <si>
    <t>Spiel um Platz 3</t>
  </si>
  <si>
    <t>Gewinner-Runde</t>
  </si>
  <si>
    <t>Ø </t>
  </si>
  <si>
    <t>Spiel um Platz 5</t>
  </si>
  <si>
    <t>Spiel um Platz 7</t>
  </si>
  <si>
    <t>Spiel um Platz 13</t>
  </si>
  <si>
    <t>Spiel um Platz 15</t>
  </si>
  <si>
    <t>9-12</t>
  </si>
  <si>
    <t>Platzierungsspiele Verlierer der Verlierer-Runde</t>
  </si>
  <si>
    <t>Platzierungsspiele Viertelfinal-Verlierer</t>
  </si>
  <si>
    <t>Spiel Nr.</t>
  </si>
  <si>
    <t>Spiel Pos.</t>
  </si>
  <si>
    <t>Zeilenbeschriftungen</t>
  </si>
  <si>
    <t>Summe von MP</t>
  </si>
  <si>
    <t>Summe von Pkt.</t>
  </si>
  <si>
    <t>Summe von Aufn.</t>
  </si>
  <si>
    <t>Max von BED</t>
  </si>
  <si>
    <t>Max von HS</t>
  </si>
  <si>
    <t>Spieler A</t>
  </si>
  <si>
    <t>Spieler B</t>
  </si>
  <si>
    <t>Gesamtergebnis</t>
  </si>
  <si>
    <r>
      <t xml:space="preserve">(Auslosung 1, </t>
    </r>
    <r>
      <rPr>
        <sz val="9"/>
        <color theme="1"/>
        <rFont val="Calibri"/>
        <family val="2"/>
        <scheme val="minor"/>
      </rPr>
      <t>vgl. B</t>
    </r>
    <r>
      <rPr>
        <sz val="10"/>
        <color theme="1"/>
        <rFont val="Calibri"/>
        <family val="2"/>
        <scheme val="minor"/>
      </rPr>
      <t>)</t>
    </r>
  </si>
  <si>
    <t>Nr.</t>
  </si>
  <si>
    <r>
      <t>(Auslosung 3,</t>
    </r>
    <r>
      <rPr>
        <sz val="9"/>
        <color theme="1"/>
        <rFont val="Calibri"/>
        <family val="2"/>
        <scheme val="minor"/>
      </rPr>
      <t xml:space="preserve"> vgl. E</t>
    </r>
    <r>
      <rPr>
        <sz val="10"/>
        <color theme="1"/>
        <rFont val="Calibri"/>
        <family val="2"/>
        <scheme val="minor"/>
      </rPr>
      <t>)</t>
    </r>
  </si>
  <si>
    <t>(Auslosung 2, vgl. C)</t>
  </si>
  <si>
    <t>Platzierungsspiele Verlierer d. Verlierer-Runde (vgl. D)</t>
  </si>
  <si>
    <t>Platzierungsspiele VF-Verlierer (vgl. F)</t>
  </si>
  <si>
    <t>Spieler 1</t>
  </si>
  <si>
    <t>Spieler 16</t>
  </si>
  <si>
    <t>Spieler 8</t>
  </si>
  <si>
    <t>Spieler 9</t>
  </si>
  <si>
    <t>Spieler 5</t>
  </si>
  <si>
    <t>Spieler 12</t>
  </si>
  <si>
    <t>Spieler 4</t>
  </si>
  <si>
    <t>Spieler 13</t>
  </si>
  <si>
    <t>Spieler 3</t>
  </si>
  <si>
    <t>Spieler 14</t>
  </si>
  <si>
    <t>Spieler 6</t>
  </si>
  <si>
    <t>Spieler 11</t>
  </si>
  <si>
    <t>Spieler 7</t>
  </si>
  <si>
    <t>Spieler 10</t>
  </si>
  <si>
    <t>Spieler 2</t>
  </si>
  <si>
    <t>Spieler 15</t>
  </si>
  <si>
    <t>Einzelmeisterschaft Dreiband 2025/26</t>
  </si>
  <si>
    <t>Musterort</t>
  </si>
  <si>
    <t>01.-02. Januar 2026</t>
  </si>
  <si>
    <t>0</t>
  </si>
  <si>
    <t>--&gt; Rechtsklick auf Tabelle (z.B. in Zelle M1) --&gt; Aktualisieren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</si>
</sst>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C88C00"/>
        <bgColor indexed="64"/>
      </patternFill>
    </fill>
    <fill>
      <patternFill patternType="solid">
        <fgColor rgb="FF78FF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" fillId="0" borderId="0"/>
  </cellStyleXfs>
  <cellXfs count="98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1" applyFont="1" applyAlignment="1" applyProtection="1">
      <alignment horizontal="left"/>
      <protection locked="0"/>
    </xf>
    <xf numFmtId="0" fontId="8" fillId="0" borderId="6" xfId="1" applyFont="1" applyBorder="1" applyProtection="1">
      <protection locked="0"/>
    </xf>
    <xf numFmtId="0" fontId="8" fillId="0" borderId="7" xfId="1" applyFont="1" applyBorder="1" applyProtection="1">
      <protection locked="0"/>
    </xf>
    <xf numFmtId="0" fontId="3" fillId="0" borderId="0" xfId="2" applyFont="1"/>
    <xf numFmtId="0" fontId="11" fillId="0" borderId="0" xfId="2"/>
    <xf numFmtId="0" fontId="9" fillId="0" borderId="0" xfId="3" applyFont="1"/>
    <xf numFmtId="0" fontId="5" fillId="0" borderId="0" xfId="3" applyFont="1"/>
    <xf numFmtId="0" fontId="5" fillId="0" borderId="0" xfId="3" applyFont="1" applyAlignment="1">
      <alignment horizontal="center"/>
    </xf>
    <xf numFmtId="2" fontId="5" fillId="3" borderId="0" xfId="3" applyNumberFormat="1" applyFont="1" applyFill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0" fontId="8" fillId="0" borderId="9" xfId="3" applyFont="1" applyBorder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164" fontId="8" fillId="0" borderId="0" xfId="3" applyNumberFormat="1" applyFont="1" applyAlignment="1">
      <alignment horizontal="center"/>
    </xf>
    <xf numFmtId="0" fontId="8" fillId="0" borderId="10" xfId="3" applyFont="1" applyBorder="1" applyProtection="1">
      <protection locked="0"/>
    </xf>
    <xf numFmtId="0" fontId="8" fillId="0" borderId="0" xfId="3" applyFont="1" applyAlignment="1">
      <alignment horizontal="left"/>
    </xf>
    <xf numFmtId="0" fontId="8" fillId="0" borderId="9" xfId="3" applyFont="1" applyBorder="1" applyProtection="1"/>
    <xf numFmtId="0" fontId="8" fillId="0" borderId="9" xfId="3" applyFont="1" applyBorder="1"/>
    <xf numFmtId="0" fontId="8" fillId="0" borderId="10" xfId="3" applyFont="1" applyBorder="1" applyProtection="1"/>
    <xf numFmtId="0" fontId="8" fillId="0" borderId="10" xfId="3" applyFont="1" applyBorder="1"/>
    <xf numFmtId="164" fontId="8" fillId="0" borderId="0" xfId="3" applyNumberFormat="1" applyFont="1" applyAlignment="1">
      <alignment horizontal="left"/>
    </xf>
    <xf numFmtId="0" fontId="8" fillId="0" borderId="0" xfId="3" applyFont="1" applyAlignment="1" applyProtection="1">
      <alignment horizontal="left"/>
    </xf>
    <xf numFmtId="0" fontId="8" fillId="0" borderId="0" xfId="3" applyFont="1" applyAlignment="1">
      <alignment horizontal="center"/>
    </xf>
    <xf numFmtId="0" fontId="8" fillId="0" borderId="0" xfId="3" applyFont="1" applyProtection="1">
      <protection locked="0"/>
    </xf>
    <xf numFmtId="2" fontId="5" fillId="0" borderId="0" xfId="3" applyNumberFormat="1" applyFont="1" applyAlignment="1">
      <alignment horizontal="center"/>
    </xf>
    <xf numFmtId="2" fontId="5" fillId="9" borderId="0" xfId="3" applyNumberFormat="1" applyFont="1" applyFill="1" applyAlignment="1">
      <alignment horizontal="center"/>
    </xf>
    <xf numFmtId="0" fontId="12" fillId="14" borderId="1" xfId="2" applyFont="1" applyFill="1" applyBorder="1" applyProtection="1"/>
    <xf numFmtId="0" fontId="3" fillId="0" borderId="0" xfId="2" applyFont="1" applyProtection="1"/>
    <xf numFmtId="164" fontId="3" fillId="0" borderId="0" xfId="2" applyNumberFormat="1" applyFont="1" applyProtection="1"/>
    <xf numFmtId="0" fontId="3" fillId="0" borderId="8" xfId="2" applyFont="1" applyBorder="1" applyProtection="1"/>
    <xf numFmtId="164" fontId="3" fillId="0" borderId="8" xfId="2" applyNumberFormat="1" applyFont="1" applyBorder="1" applyProtection="1"/>
    <xf numFmtId="0" fontId="3" fillId="0" borderId="0" xfId="0" pivotButton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0" fontId="6" fillId="0" borderId="1" xfId="1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164" fontId="6" fillId="12" borderId="1" xfId="0" applyNumberFormat="1" applyFont="1" applyFill="1" applyBorder="1" applyAlignment="1" applyProtection="1">
      <alignment horizontal="center"/>
      <protection locked="0"/>
    </xf>
    <xf numFmtId="0" fontId="6" fillId="12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center"/>
      <protection locked="0"/>
    </xf>
    <xf numFmtId="0" fontId="6" fillId="3" borderId="1" xfId="0" quotePrefix="1" applyFont="1" applyFill="1" applyBorder="1" applyAlignment="1" applyProtection="1">
      <alignment horizontal="center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164" fontId="6" fillId="0" borderId="1" xfId="0" quotePrefix="1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164" fontId="6" fillId="12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0" borderId="0" xfId="1" applyFont="1" applyProtection="1"/>
    <xf numFmtId="0" fontId="9" fillId="0" borderId="0" xfId="1" applyFont="1" applyProtection="1"/>
    <xf numFmtId="0" fontId="5" fillId="0" borderId="1" xfId="1" applyFont="1" applyBorder="1" applyProtection="1"/>
    <xf numFmtId="0" fontId="5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/>
    </xf>
    <xf numFmtId="0" fontId="9" fillId="0" borderId="0" xfId="1" applyFont="1" applyAlignment="1" applyProtection="1">
      <alignment horizontal="left"/>
    </xf>
    <xf numFmtId="0" fontId="9" fillId="0" borderId="0" xfId="1" applyFont="1" applyAlignment="1" applyProtection="1">
      <alignment horizontal="center"/>
    </xf>
    <xf numFmtId="0" fontId="8" fillId="0" borderId="6" xfId="1" applyFont="1" applyBorder="1" applyProtection="1"/>
    <xf numFmtId="0" fontId="8" fillId="0" borderId="0" xfId="1" applyFont="1" applyAlignment="1" applyProtection="1">
      <alignment horizontal="left"/>
    </xf>
    <xf numFmtId="164" fontId="8" fillId="0" borderId="0" xfId="1" applyNumberFormat="1" applyFont="1" applyAlignment="1" applyProtection="1">
      <alignment horizontal="center"/>
    </xf>
    <xf numFmtId="0" fontId="8" fillId="0" borderId="7" xfId="1" applyFont="1" applyBorder="1" applyProtection="1"/>
    <xf numFmtId="0" fontId="8" fillId="0" borderId="0" xfId="1" applyFont="1" applyAlignment="1" applyProtection="1">
      <alignment horizontal="center"/>
    </xf>
    <xf numFmtId="0" fontId="8" fillId="0" borderId="0" xfId="1" applyFont="1" applyProtection="1"/>
    <xf numFmtId="2" fontId="5" fillId="0" borderId="0" xfId="1" applyNumberFormat="1" applyFont="1" applyAlignment="1" applyProtection="1">
      <alignment horizontal="center"/>
    </xf>
    <xf numFmtId="2" fontId="5" fillId="9" borderId="0" xfId="1" applyNumberFormat="1" applyFont="1" applyFill="1" applyAlignment="1" applyProtection="1">
      <alignment horizontal="center"/>
    </xf>
    <xf numFmtId="164" fontId="8" fillId="0" borderId="0" xfId="1" applyNumberFormat="1" applyFont="1" applyAlignment="1" applyProtection="1">
      <alignment horizontal="left"/>
    </xf>
    <xf numFmtId="2" fontId="5" fillId="11" borderId="2" xfId="1" applyNumberFormat="1" applyFont="1" applyFill="1" applyBorder="1" applyAlignment="1" applyProtection="1">
      <alignment horizontal="center"/>
    </xf>
    <xf numFmtId="2" fontId="5" fillId="11" borderId="3" xfId="1" applyNumberFormat="1" applyFont="1" applyFill="1" applyBorder="1" applyAlignment="1" applyProtection="1">
      <alignment horizontal="center"/>
    </xf>
    <xf numFmtId="2" fontId="5" fillId="11" borderId="4" xfId="1" applyNumberFormat="1" applyFont="1" applyFill="1" applyBorder="1" applyAlignment="1" applyProtection="1">
      <alignment horizontal="center"/>
    </xf>
    <xf numFmtId="0" fontId="10" fillId="10" borderId="2" xfId="1" applyFont="1" applyFill="1" applyBorder="1" applyAlignment="1" applyProtection="1">
      <alignment horizontal="center" vertical="center"/>
      <protection locked="0"/>
    </xf>
    <xf numFmtId="0" fontId="10" fillId="10" borderId="3" xfId="1" applyFont="1" applyFill="1" applyBorder="1" applyAlignment="1" applyProtection="1">
      <alignment horizontal="center" vertical="center"/>
      <protection locked="0"/>
    </xf>
    <xf numFmtId="0" fontId="10" fillId="10" borderId="4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4" fillId="2" borderId="2" xfId="1" applyFont="1" applyFill="1" applyBorder="1" applyAlignment="1" applyProtection="1">
      <alignment horizontal="center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2" fontId="5" fillId="3" borderId="5" xfId="3" applyNumberFormat="1" applyFont="1" applyFill="1" applyBorder="1" applyAlignment="1">
      <alignment horizontal="center"/>
    </xf>
    <xf numFmtId="2" fontId="5" fillId="3" borderId="0" xfId="3" applyNumberFormat="1" applyFont="1" applyFill="1" applyAlignment="1">
      <alignment horizontal="center"/>
    </xf>
  </cellXfs>
  <cellStyles count="4">
    <cellStyle name="Standard" xfId="0" builtinId="0"/>
    <cellStyle name="Standard 2" xfId="1"/>
    <cellStyle name="Standard 2 2" xfId="3"/>
    <cellStyle name="Standard 3" xfId="2"/>
  </cellStyles>
  <dxfs count="196"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  <dxf>
      <font>
        <color auto="1"/>
      </font>
      <fill>
        <patternFill>
          <fgColor rgb="FF78FF78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6"/>
      <color rgb="FFFF7878"/>
      <color rgb="FF78FF78"/>
      <color rgb="FF00C800"/>
      <color rgb="FFFF33CC"/>
      <color rgb="FFFFFF00"/>
      <color rgb="FFC88C00"/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27215</xdr:colOff>
      <xdr:row>9</xdr:row>
      <xdr:rowOff>2042</xdr:rowOff>
    </xdr:from>
    <xdr:to>
      <xdr:col>26</xdr:col>
      <xdr:colOff>533400</xdr:colOff>
      <xdr:row>13</xdr:row>
      <xdr:rowOff>339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9AEAB488-8350-4ED8-A0F4-26BCCF40F194}"/>
            </a:ext>
          </a:extLst>
        </xdr:cNvPr>
        <xdr:cNvGrpSpPr/>
      </xdr:nvGrpSpPr>
      <xdr:grpSpPr>
        <a:xfrm>
          <a:off x="9809950" y="1503630"/>
          <a:ext cx="506185" cy="648238"/>
          <a:chOff x="2789465" y="1154567"/>
          <a:chExt cx="696685" cy="779347"/>
        </a:xfrm>
      </xdr:grpSpPr>
      <xdr:cxnSp macro="">
        <xdr:nvCxnSpPr>
          <xdr:cNvPr id="3" name="Gerader Verbinder 2">
            <a:extLst>
              <a:ext uri="{FF2B5EF4-FFF2-40B4-BE49-F238E27FC236}">
                <a16:creationId xmlns:a16="http://schemas.microsoft.com/office/drawing/2014/main" id="{589DE375-B4F7-963F-F4F8-675C467C31C3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3DE813EF-4A9B-0BEF-DC4B-6A331064994D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8E8B3A4D-5CE0-9250-C7F1-229E0A5C8F02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516224BB-5273-0685-AA40-760181FF85C9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38101</xdr:colOff>
      <xdr:row>17</xdr:row>
      <xdr:rowOff>2931</xdr:rowOff>
    </xdr:from>
    <xdr:to>
      <xdr:col>26</xdr:col>
      <xdr:colOff>533400</xdr:colOff>
      <xdr:row>21</xdr:row>
      <xdr:rowOff>1228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A3759EB6-D510-429B-A70A-B2949D7CAB69}"/>
            </a:ext>
          </a:extLst>
        </xdr:cNvPr>
        <xdr:cNvGrpSpPr/>
      </xdr:nvGrpSpPr>
      <xdr:grpSpPr>
        <a:xfrm>
          <a:off x="9820836" y="2804402"/>
          <a:ext cx="495299" cy="648238"/>
          <a:chOff x="2789465" y="1154567"/>
          <a:chExt cx="696685" cy="779347"/>
        </a:xfrm>
      </xdr:grpSpPr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1EAAF591-F923-254D-FE11-DCF9AAE0CD5D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r Verbinder 8">
            <a:extLst>
              <a:ext uri="{FF2B5EF4-FFF2-40B4-BE49-F238E27FC236}">
                <a16:creationId xmlns:a16="http://schemas.microsoft.com/office/drawing/2014/main" id="{C8764F6E-9B4A-5CA8-80F7-3DD601524C78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695EB083-3338-7D71-7A74-8B00BC2A2B6F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F973D297-DA8C-A4D1-AE8C-2E6C8C3E9292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27215</xdr:colOff>
      <xdr:row>25</xdr:row>
      <xdr:rowOff>2042</xdr:rowOff>
    </xdr:from>
    <xdr:to>
      <xdr:col>26</xdr:col>
      <xdr:colOff>533400</xdr:colOff>
      <xdr:row>29</xdr:row>
      <xdr:rowOff>339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2942E36B-859A-4D32-9BB2-B4F4EDA71CDB}"/>
            </a:ext>
          </a:extLst>
        </xdr:cNvPr>
        <xdr:cNvGrpSpPr/>
      </xdr:nvGrpSpPr>
      <xdr:grpSpPr>
        <a:xfrm>
          <a:off x="9809950" y="4103395"/>
          <a:ext cx="506185" cy="648238"/>
          <a:chOff x="2789465" y="1154567"/>
          <a:chExt cx="696685" cy="779347"/>
        </a:xfrm>
      </xdr:grpSpPr>
      <xdr:cxnSp macro="">
        <xdr:nvCxnSpPr>
          <xdr:cNvPr id="13" name="Gerader Verbinder 12">
            <a:extLst>
              <a:ext uri="{FF2B5EF4-FFF2-40B4-BE49-F238E27FC236}">
                <a16:creationId xmlns:a16="http://schemas.microsoft.com/office/drawing/2014/main" id="{00F7E89E-88B3-D922-24A9-3111BFC9A276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71C4AE65-1328-5B2F-B65F-E0FA3A550055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4">
            <a:extLst>
              <a:ext uri="{FF2B5EF4-FFF2-40B4-BE49-F238E27FC236}">
                <a16:creationId xmlns:a16="http://schemas.microsoft.com/office/drawing/2014/main" id="{5317426D-42F8-0747-A038-CCBD0400253D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Gerader Verbinder 15">
            <a:extLst>
              <a:ext uri="{FF2B5EF4-FFF2-40B4-BE49-F238E27FC236}">
                <a16:creationId xmlns:a16="http://schemas.microsoft.com/office/drawing/2014/main" id="{9AD44203-110E-F2F8-E8BE-8F6118E7D6DD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38101</xdr:colOff>
      <xdr:row>33</xdr:row>
      <xdr:rowOff>2931</xdr:rowOff>
    </xdr:from>
    <xdr:to>
      <xdr:col>26</xdr:col>
      <xdr:colOff>533400</xdr:colOff>
      <xdr:row>37</xdr:row>
      <xdr:rowOff>1228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DE5902C6-D9F5-4765-A044-551C9D169EF3}"/>
            </a:ext>
          </a:extLst>
        </xdr:cNvPr>
        <xdr:cNvGrpSpPr/>
      </xdr:nvGrpSpPr>
      <xdr:grpSpPr>
        <a:xfrm>
          <a:off x="9820836" y="5404166"/>
          <a:ext cx="495299" cy="648238"/>
          <a:chOff x="2789465" y="1154567"/>
          <a:chExt cx="696685" cy="779347"/>
        </a:xfrm>
      </xdr:grpSpPr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911820DF-056D-A6E2-5B4E-51BFCC0C9A0E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DE5150B0-EF6D-374E-21C7-3168D8AD904C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4ADC792F-F938-5001-6A19-C756CEC75610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Gerader Verbinder 20">
            <a:extLst>
              <a:ext uri="{FF2B5EF4-FFF2-40B4-BE49-F238E27FC236}">
                <a16:creationId xmlns:a16="http://schemas.microsoft.com/office/drawing/2014/main" id="{6250EFD7-A704-F63A-7158-3A565D0DF0A9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57149</xdr:colOff>
      <xdr:row>9</xdr:row>
      <xdr:rowOff>2931</xdr:rowOff>
    </xdr:from>
    <xdr:to>
      <xdr:col>17</xdr:col>
      <xdr:colOff>523873</xdr:colOff>
      <xdr:row>13</xdr:row>
      <xdr:rowOff>1228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8B867776-FDE4-4B39-B27A-35A3248BDF2A}"/>
            </a:ext>
          </a:extLst>
        </xdr:cNvPr>
        <xdr:cNvGrpSpPr/>
      </xdr:nvGrpSpPr>
      <xdr:grpSpPr>
        <a:xfrm flipH="1">
          <a:off x="6399678" y="1504519"/>
          <a:ext cx="466724" cy="648238"/>
          <a:chOff x="2789465" y="1154567"/>
          <a:chExt cx="696685" cy="779347"/>
        </a:xfrm>
      </xdr:grpSpPr>
      <xdr:cxnSp macro="">
        <xdr:nvCxnSpPr>
          <xdr:cNvPr id="23" name="Gerader Verbinder 22">
            <a:extLst>
              <a:ext uri="{FF2B5EF4-FFF2-40B4-BE49-F238E27FC236}">
                <a16:creationId xmlns:a16="http://schemas.microsoft.com/office/drawing/2014/main" id="{D5629B0E-CF69-CA9D-DBF6-999806EDF45E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Gerader Verbinder 23">
            <a:extLst>
              <a:ext uri="{FF2B5EF4-FFF2-40B4-BE49-F238E27FC236}">
                <a16:creationId xmlns:a16="http://schemas.microsoft.com/office/drawing/2014/main" id="{3D4B7C42-9B15-E7BF-ECDD-B66B889759F5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13F77B5B-550B-3053-0734-4ED624D64177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Gerader Verbinder 25">
            <a:extLst>
              <a:ext uri="{FF2B5EF4-FFF2-40B4-BE49-F238E27FC236}">
                <a16:creationId xmlns:a16="http://schemas.microsoft.com/office/drawing/2014/main" id="{8DF56F80-5947-95E5-CC0C-B373333F50D8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57150</xdr:colOff>
      <xdr:row>17</xdr:row>
      <xdr:rowOff>0</xdr:rowOff>
    </xdr:from>
    <xdr:to>
      <xdr:col>17</xdr:col>
      <xdr:colOff>523874</xdr:colOff>
      <xdr:row>20</xdr:row>
      <xdr:rowOff>160222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2D0CAAC8-104A-4E14-B277-D7D57B06A88C}"/>
            </a:ext>
          </a:extLst>
        </xdr:cNvPr>
        <xdr:cNvGrpSpPr/>
      </xdr:nvGrpSpPr>
      <xdr:grpSpPr>
        <a:xfrm flipH="1">
          <a:off x="6399679" y="2801471"/>
          <a:ext cx="466724" cy="653280"/>
          <a:chOff x="2789465" y="1154567"/>
          <a:chExt cx="696685" cy="779347"/>
        </a:xfrm>
      </xdr:grpSpPr>
      <xdr:cxnSp macro="">
        <xdr:nvCxnSpPr>
          <xdr:cNvPr id="28" name="Gerader Verbinder 27">
            <a:extLst>
              <a:ext uri="{FF2B5EF4-FFF2-40B4-BE49-F238E27FC236}">
                <a16:creationId xmlns:a16="http://schemas.microsoft.com/office/drawing/2014/main" id="{5702AD03-AA37-C48B-6D18-71AF88B6F566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Gerader Verbinder 28">
            <a:extLst>
              <a:ext uri="{FF2B5EF4-FFF2-40B4-BE49-F238E27FC236}">
                <a16:creationId xmlns:a16="http://schemas.microsoft.com/office/drawing/2014/main" id="{70D015AC-51DC-91E2-BCFD-9118C85B1F3F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Gerader Verbinder 29">
            <a:extLst>
              <a:ext uri="{FF2B5EF4-FFF2-40B4-BE49-F238E27FC236}">
                <a16:creationId xmlns:a16="http://schemas.microsoft.com/office/drawing/2014/main" id="{6E25F922-50D9-553B-65E7-EEA348BB8389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Gerader Verbinder 30">
            <a:extLst>
              <a:ext uri="{FF2B5EF4-FFF2-40B4-BE49-F238E27FC236}">
                <a16:creationId xmlns:a16="http://schemas.microsoft.com/office/drawing/2014/main" id="{41781AB9-D1FE-8A98-EBE1-1D2656BA0BB6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57150</xdr:colOff>
      <xdr:row>25</xdr:row>
      <xdr:rowOff>0</xdr:rowOff>
    </xdr:from>
    <xdr:to>
      <xdr:col>17</xdr:col>
      <xdr:colOff>523874</xdr:colOff>
      <xdr:row>28</xdr:row>
      <xdr:rowOff>160222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88CECE24-C1BB-4B55-9D3D-8109B178AB6F}"/>
            </a:ext>
          </a:extLst>
        </xdr:cNvPr>
        <xdr:cNvGrpSpPr/>
      </xdr:nvGrpSpPr>
      <xdr:grpSpPr>
        <a:xfrm flipH="1">
          <a:off x="6399679" y="4101353"/>
          <a:ext cx="466724" cy="653281"/>
          <a:chOff x="2789465" y="1154567"/>
          <a:chExt cx="696685" cy="779347"/>
        </a:xfrm>
      </xdr:grpSpPr>
      <xdr:cxnSp macro="">
        <xdr:nvCxnSpPr>
          <xdr:cNvPr id="33" name="Gerader Verbinder 32">
            <a:extLst>
              <a:ext uri="{FF2B5EF4-FFF2-40B4-BE49-F238E27FC236}">
                <a16:creationId xmlns:a16="http://schemas.microsoft.com/office/drawing/2014/main" id="{EB51718F-CF50-A481-82FA-1486FF43C694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4" name="Gerader Verbinder 33">
            <a:extLst>
              <a:ext uri="{FF2B5EF4-FFF2-40B4-BE49-F238E27FC236}">
                <a16:creationId xmlns:a16="http://schemas.microsoft.com/office/drawing/2014/main" id="{D1EF5A71-1AAD-097C-71D6-54B57EEEA531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B92F4B32-00AF-F7E3-7417-D65DBB4CC84E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6" name="Gerader Verbinder 35">
            <a:extLst>
              <a:ext uri="{FF2B5EF4-FFF2-40B4-BE49-F238E27FC236}">
                <a16:creationId xmlns:a16="http://schemas.microsoft.com/office/drawing/2014/main" id="{3EEF9901-8E8C-EBDF-F782-28C9CE52360E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57150</xdr:colOff>
      <xdr:row>33</xdr:row>
      <xdr:rowOff>0</xdr:rowOff>
    </xdr:from>
    <xdr:to>
      <xdr:col>17</xdr:col>
      <xdr:colOff>523874</xdr:colOff>
      <xdr:row>36</xdr:row>
      <xdr:rowOff>160222</xdr:rowOff>
    </xdr:to>
    <xdr:grpSp>
      <xdr:nvGrpSpPr>
        <xdr:cNvPr id="37" name="Gruppieren 36">
          <a:extLst>
            <a:ext uri="{FF2B5EF4-FFF2-40B4-BE49-F238E27FC236}">
              <a16:creationId xmlns:a16="http://schemas.microsoft.com/office/drawing/2014/main" id="{1D2590E9-659A-4A97-84E0-1DE56796D4F1}"/>
            </a:ext>
          </a:extLst>
        </xdr:cNvPr>
        <xdr:cNvGrpSpPr/>
      </xdr:nvGrpSpPr>
      <xdr:grpSpPr>
        <a:xfrm flipH="1">
          <a:off x="6399679" y="5401235"/>
          <a:ext cx="466724" cy="653281"/>
          <a:chOff x="2789465" y="1154567"/>
          <a:chExt cx="696685" cy="779347"/>
        </a:xfrm>
      </xdr:grpSpPr>
      <xdr:cxnSp macro="">
        <xdr:nvCxnSpPr>
          <xdr:cNvPr id="38" name="Gerader Verbinder 37">
            <a:extLst>
              <a:ext uri="{FF2B5EF4-FFF2-40B4-BE49-F238E27FC236}">
                <a16:creationId xmlns:a16="http://schemas.microsoft.com/office/drawing/2014/main" id="{5C1B0AA1-73D3-324A-4701-5C53165C460E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Gerader Verbinder 38">
            <a:extLst>
              <a:ext uri="{FF2B5EF4-FFF2-40B4-BE49-F238E27FC236}">
                <a16:creationId xmlns:a16="http://schemas.microsoft.com/office/drawing/2014/main" id="{1A971366-D972-3E9B-2132-73A7457B2439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0" name="Gerader Verbinder 39">
            <a:extLst>
              <a:ext uri="{FF2B5EF4-FFF2-40B4-BE49-F238E27FC236}">
                <a16:creationId xmlns:a16="http://schemas.microsoft.com/office/drawing/2014/main" id="{D2A8E329-95E7-C179-B848-1F8EB7A5EB72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1" name="Gerader Verbinder 40">
            <a:extLst>
              <a:ext uri="{FF2B5EF4-FFF2-40B4-BE49-F238E27FC236}">
                <a16:creationId xmlns:a16="http://schemas.microsoft.com/office/drawing/2014/main" id="{2466031A-5F01-4D40-9595-0E131287748E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297180</xdr:colOff>
      <xdr:row>7</xdr:row>
      <xdr:rowOff>7620</xdr:rowOff>
    </xdr:from>
    <xdr:to>
      <xdr:col>35</xdr:col>
      <xdr:colOff>297180</xdr:colOff>
      <xdr:row>40</xdr:row>
      <xdr:rowOff>0</xdr:rowOff>
    </xdr:to>
    <xdr:cxnSp macro="">
      <xdr:nvCxnSpPr>
        <xdr:cNvPr id="42" name="Gerader Verbinder 41">
          <a:extLst>
            <a:ext uri="{FF2B5EF4-FFF2-40B4-BE49-F238E27FC236}">
              <a16:creationId xmlns:a16="http://schemas.microsoft.com/office/drawing/2014/main" id="{99E5A6B6-1E36-4D3F-8FCB-EC33266533AE}"/>
            </a:ext>
          </a:extLst>
        </xdr:cNvPr>
        <xdr:cNvCxnSpPr/>
      </xdr:nvCxnSpPr>
      <xdr:spPr bwMode="auto">
        <a:xfrm>
          <a:off x="10765155" y="3846195"/>
          <a:ext cx="0" cy="5326380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28575</xdr:colOff>
      <xdr:row>11</xdr:row>
      <xdr:rowOff>1</xdr:rowOff>
    </xdr:from>
    <xdr:to>
      <xdr:col>44</xdr:col>
      <xdr:colOff>534760</xdr:colOff>
      <xdr:row>19</xdr:row>
      <xdr:rowOff>1</xdr:rowOff>
    </xdr:to>
    <xdr:grpSp>
      <xdr:nvGrpSpPr>
        <xdr:cNvPr id="43" name="Gruppieren 42">
          <a:extLst>
            <a:ext uri="{FF2B5EF4-FFF2-40B4-BE49-F238E27FC236}">
              <a16:creationId xmlns:a16="http://schemas.microsoft.com/office/drawing/2014/main" id="{02D42C00-7858-413D-A9F9-A74E5C1A64C1}"/>
            </a:ext>
          </a:extLst>
        </xdr:cNvPr>
        <xdr:cNvGrpSpPr/>
      </xdr:nvGrpSpPr>
      <xdr:grpSpPr>
        <a:xfrm>
          <a:off x="16792575" y="1826560"/>
          <a:ext cx="506185" cy="1299882"/>
          <a:chOff x="2789465" y="1154567"/>
          <a:chExt cx="696685" cy="779347"/>
        </a:xfrm>
      </xdr:grpSpPr>
      <xdr:cxnSp macro="">
        <xdr:nvCxnSpPr>
          <xdr:cNvPr id="44" name="Gerader Verbinder 43">
            <a:extLst>
              <a:ext uri="{FF2B5EF4-FFF2-40B4-BE49-F238E27FC236}">
                <a16:creationId xmlns:a16="http://schemas.microsoft.com/office/drawing/2014/main" id="{E3059949-BD32-A082-2FC6-70158C5BA1B7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5" name="Gerader Verbinder 44">
            <a:extLst>
              <a:ext uri="{FF2B5EF4-FFF2-40B4-BE49-F238E27FC236}">
                <a16:creationId xmlns:a16="http://schemas.microsoft.com/office/drawing/2014/main" id="{ACBE3996-4D76-C8B3-A13F-A0D8422E37BD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Gerader Verbinder 45">
            <a:extLst>
              <a:ext uri="{FF2B5EF4-FFF2-40B4-BE49-F238E27FC236}">
                <a16:creationId xmlns:a16="http://schemas.microsoft.com/office/drawing/2014/main" id="{329E7819-DB5A-B8C6-0BE9-634FF22EB1D7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Gerader Verbinder 46">
            <a:extLst>
              <a:ext uri="{FF2B5EF4-FFF2-40B4-BE49-F238E27FC236}">
                <a16:creationId xmlns:a16="http://schemas.microsoft.com/office/drawing/2014/main" id="{95F12557-355C-79B6-65AE-48BD38E71488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44</xdr:col>
      <xdr:colOff>19050</xdr:colOff>
      <xdr:row>27</xdr:row>
      <xdr:rowOff>0</xdr:rowOff>
    </xdr:from>
    <xdr:to>
      <xdr:col>44</xdr:col>
      <xdr:colOff>525235</xdr:colOff>
      <xdr:row>35</xdr:row>
      <xdr:rowOff>0</xdr:rowOff>
    </xdr:to>
    <xdr:grpSp>
      <xdr:nvGrpSpPr>
        <xdr:cNvPr id="48" name="Gruppieren 47">
          <a:extLst>
            <a:ext uri="{FF2B5EF4-FFF2-40B4-BE49-F238E27FC236}">
              <a16:creationId xmlns:a16="http://schemas.microsoft.com/office/drawing/2014/main" id="{8D3D6F7A-0CBF-4080-BE0C-1FD1720D14AA}"/>
            </a:ext>
          </a:extLst>
        </xdr:cNvPr>
        <xdr:cNvGrpSpPr/>
      </xdr:nvGrpSpPr>
      <xdr:grpSpPr>
        <a:xfrm>
          <a:off x="16783050" y="4426324"/>
          <a:ext cx="506185" cy="1299882"/>
          <a:chOff x="2789465" y="1154567"/>
          <a:chExt cx="696685" cy="779347"/>
        </a:xfrm>
      </xdr:grpSpPr>
      <xdr:cxnSp macro="">
        <xdr:nvCxnSpPr>
          <xdr:cNvPr id="49" name="Gerader Verbinder 48">
            <a:extLst>
              <a:ext uri="{FF2B5EF4-FFF2-40B4-BE49-F238E27FC236}">
                <a16:creationId xmlns:a16="http://schemas.microsoft.com/office/drawing/2014/main" id="{7244A8BC-3331-67FC-774A-504BFA2FE3CD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0" name="Gerader Verbinder 49">
            <a:extLst>
              <a:ext uri="{FF2B5EF4-FFF2-40B4-BE49-F238E27FC236}">
                <a16:creationId xmlns:a16="http://schemas.microsoft.com/office/drawing/2014/main" id="{5E64E8BA-5C2C-7676-6EE1-85AC084D9813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1" name="Gerader Verbinder 50">
            <a:extLst>
              <a:ext uri="{FF2B5EF4-FFF2-40B4-BE49-F238E27FC236}">
                <a16:creationId xmlns:a16="http://schemas.microsoft.com/office/drawing/2014/main" id="{BADE10C6-7514-26EF-E915-56459087EABE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Gerader Verbinder 51">
            <a:extLst>
              <a:ext uri="{FF2B5EF4-FFF2-40B4-BE49-F238E27FC236}">
                <a16:creationId xmlns:a16="http://schemas.microsoft.com/office/drawing/2014/main" id="{59D7B42E-33C4-844B-A979-42770C2456EC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53</xdr:col>
      <xdr:colOff>19050</xdr:colOff>
      <xdr:row>15</xdr:row>
      <xdr:rowOff>0</xdr:rowOff>
    </xdr:from>
    <xdr:to>
      <xdr:col>53</xdr:col>
      <xdr:colOff>525235</xdr:colOff>
      <xdr:row>31</xdr:row>
      <xdr:rowOff>0</xdr:rowOff>
    </xdr:to>
    <xdr:grpSp>
      <xdr:nvGrpSpPr>
        <xdr:cNvPr id="53" name="Gruppieren 52">
          <a:extLst>
            <a:ext uri="{FF2B5EF4-FFF2-40B4-BE49-F238E27FC236}">
              <a16:creationId xmlns:a16="http://schemas.microsoft.com/office/drawing/2014/main" id="{63E1F406-4066-4F35-9931-738000673745}"/>
            </a:ext>
          </a:extLst>
        </xdr:cNvPr>
        <xdr:cNvGrpSpPr/>
      </xdr:nvGrpSpPr>
      <xdr:grpSpPr>
        <a:xfrm>
          <a:off x="20234462" y="2476500"/>
          <a:ext cx="506185" cy="2599765"/>
          <a:chOff x="2789465" y="1154567"/>
          <a:chExt cx="696685" cy="779347"/>
        </a:xfrm>
      </xdr:grpSpPr>
      <xdr:cxnSp macro="">
        <xdr:nvCxnSpPr>
          <xdr:cNvPr id="54" name="Gerader Verbinder 53">
            <a:extLst>
              <a:ext uri="{FF2B5EF4-FFF2-40B4-BE49-F238E27FC236}">
                <a16:creationId xmlns:a16="http://schemas.microsoft.com/office/drawing/2014/main" id="{B6540A70-2378-853C-EFF0-965CD0C60951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Gerader Verbinder 54">
            <a:extLst>
              <a:ext uri="{FF2B5EF4-FFF2-40B4-BE49-F238E27FC236}">
                <a16:creationId xmlns:a16="http://schemas.microsoft.com/office/drawing/2014/main" id="{6C4A9974-4C86-A8E8-6E59-4DEBA7324F1D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Gerader Verbinder 55">
            <a:extLst>
              <a:ext uri="{FF2B5EF4-FFF2-40B4-BE49-F238E27FC236}">
                <a16:creationId xmlns:a16="http://schemas.microsoft.com/office/drawing/2014/main" id="{9AAC4D2E-CA8F-6139-3E3D-63C4FA8EB7B8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Gerader Verbinder 56">
            <a:extLst>
              <a:ext uri="{FF2B5EF4-FFF2-40B4-BE49-F238E27FC236}">
                <a16:creationId xmlns:a16="http://schemas.microsoft.com/office/drawing/2014/main" id="{08B976BC-44D7-FC08-AB1E-2965F6E8DBE7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0</xdr:colOff>
      <xdr:row>11</xdr:row>
      <xdr:rowOff>10584</xdr:rowOff>
    </xdr:from>
    <xdr:to>
      <xdr:col>36</xdr:col>
      <xdr:colOff>52917</xdr:colOff>
      <xdr:row>11</xdr:row>
      <xdr:rowOff>10584</xdr:rowOff>
    </xdr:to>
    <xdr:cxnSp macro="">
      <xdr:nvCxnSpPr>
        <xdr:cNvPr id="63" name="Gerader Verbinder 62">
          <a:extLst>
            <a:ext uri="{FF2B5EF4-FFF2-40B4-BE49-F238E27FC236}">
              <a16:creationId xmlns:a16="http://schemas.microsoft.com/office/drawing/2014/main" id="{A68B2B11-BBB0-0E38-B609-B6307029FE2C}"/>
            </a:ext>
          </a:extLst>
        </xdr:cNvPr>
        <xdr:cNvCxnSpPr/>
      </xdr:nvCxnSpPr>
      <xdr:spPr bwMode="auto">
        <a:xfrm>
          <a:off x="10541000" y="4497917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35</xdr:col>
      <xdr:colOff>17517</xdr:colOff>
      <xdr:row>19</xdr:row>
      <xdr:rowOff>4745</xdr:rowOff>
    </xdr:from>
    <xdr:to>
      <xdr:col>36</xdr:col>
      <xdr:colOff>70434</xdr:colOff>
      <xdr:row>19</xdr:row>
      <xdr:rowOff>4745</xdr:rowOff>
    </xdr:to>
    <xdr:cxnSp macro="">
      <xdr:nvCxnSpPr>
        <xdr:cNvPr id="65" name="Gerader Verbinder 64">
          <a:extLst>
            <a:ext uri="{FF2B5EF4-FFF2-40B4-BE49-F238E27FC236}">
              <a16:creationId xmlns:a16="http://schemas.microsoft.com/office/drawing/2014/main" id="{22737665-B3B5-44C3-B45B-FA2A499E7C4C}"/>
            </a:ext>
          </a:extLst>
        </xdr:cNvPr>
        <xdr:cNvCxnSpPr/>
      </xdr:nvCxnSpPr>
      <xdr:spPr bwMode="auto">
        <a:xfrm>
          <a:off x="10468741" y="5857693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35</xdr:col>
      <xdr:colOff>5693</xdr:colOff>
      <xdr:row>27</xdr:row>
      <xdr:rowOff>12627</xdr:rowOff>
    </xdr:from>
    <xdr:to>
      <xdr:col>36</xdr:col>
      <xdr:colOff>58610</xdr:colOff>
      <xdr:row>27</xdr:row>
      <xdr:rowOff>12627</xdr:rowOff>
    </xdr:to>
    <xdr:cxnSp macro="">
      <xdr:nvCxnSpPr>
        <xdr:cNvPr id="66" name="Gerader Verbinder 65">
          <a:extLst>
            <a:ext uri="{FF2B5EF4-FFF2-40B4-BE49-F238E27FC236}">
              <a16:creationId xmlns:a16="http://schemas.microsoft.com/office/drawing/2014/main" id="{3EB60283-1B4A-4849-8425-60135951C1BD}"/>
            </a:ext>
          </a:extLst>
        </xdr:cNvPr>
        <xdr:cNvCxnSpPr/>
      </xdr:nvCxnSpPr>
      <xdr:spPr bwMode="auto">
        <a:xfrm>
          <a:off x="10456917" y="7205644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35</xdr:col>
      <xdr:colOff>13576</xdr:colOff>
      <xdr:row>35</xdr:row>
      <xdr:rowOff>13941</xdr:rowOff>
    </xdr:from>
    <xdr:to>
      <xdr:col>36</xdr:col>
      <xdr:colOff>66493</xdr:colOff>
      <xdr:row>35</xdr:row>
      <xdr:rowOff>13941</xdr:rowOff>
    </xdr:to>
    <xdr:cxnSp macro="">
      <xdr:nvCxnSpPr>
        <xdr:cNvPr id="67" name="Gerader Verbinder 66">
          <a:extLst>
            <a:ext uri="{FF2B5EF4-FFF2-40B4-BE49-F238E27FC236}">
              <a16:creationId xmlns:a16="http://schemas.microsoft.com/office/drawing/2014/main" id="{C047922A-4A89-415F-9D57-F94FA8A0511A}"/>
            </a:ext>
          </a:extLst>
        </xdr:cNvPr>
        <xdr:cNvCxnSpPr/>
      </xdr:nvCxnSpPr>
      <xdr:spPr bwMode="auto">
        <a:xfrm>
          <a:off x="10464800" y="8547027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1</xdr:row>
      <xdr:rowOff>85726</xdr:rowOff>
    </xdr:from>
    <xdr:to>
      <xdr:col>10</xdr:col>
      <xdr:colOff>0</xdr:colOff>
      <xdr:row>4</xdr:row>
      <xdr:rowOff>123826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276226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27215</xdr:colOff>
      <xdr:row>6</xdr:row>
      <xdr:rowOff>2042</xdr:rowOff>
    </xdr:from>
    <xdr:to>
      <xdr:col>24</xdr:col>
      <xdr:colOff>533400</xdr:colOff>
      <xdr:row>10</xdr:row>
      <xdr:rowOff>339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9AEAB488-8350-4ED8-A0F4-26BCCF40F194}"/>
            </a:ext>
          </a:extLst>
        </xdr:cNvPr>
        <xdr:cNvGrpSpPr/>
      </xdr:nvGrpSpPr>
      <xdr:grpSpPr>
        <a:xfrm>
          <a:off x="9418865" y="4173992"/>
          <a:ext cx="506185" cy="665047"/>
          <a:chOff x="2789465" y="1154567"/>
          <a:chExt cx="696685" cy="779347"/>
        </a:xfrm>
      </xdr:grpSpPr>
      <xdr:cxnSp macro="">
        <xdr:nvCxnSpPr>
          <xdr:cNvPr id="3" name="Gerader Verbinder 2">
            <a:extLst>
              <a:ext uri="{FF2B5EF4-FFF2-40B4-BE49-F238E27FC236}">
                <a16:creationId xmlns:a16="http://schemas.microsoft.com/office/drawing/2014/main" id="{589DE375-B4F7-963F-F4F8-675C467C31C3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3DE813EF-4A9B-0BEF-DC4B-6A331064994D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8E8B3A4D-5CE0-9250-C7F1-229E0A5C8F02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516224BB-5273-0685-AA40-760181FF85C9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38101</xdr:colOff>
      <xdr:row>14</xdr:row>
      <xdr:rowOff>2931</xdr:rowOff>
    </xdr:from>
    <xdr:to>
      <xdr:col>24</xdr:col>
      <xdr:colOff>533400</xdr:colOff>
      <xdr:row>18</xdr:row>
      <xdr:rowOff>1228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A3759EB6-D510-429B-A70A-B2949D7CAB69}"/>
            </a:ext>
          </a:extLst>
        </xdr:cNvPr>
        <xdr:cNvGrpSpPr/>
      </xdr:nvGrpSpPr>
      <xdr:grpSpPr>
        <a:xfrm>
          <a:off x="9429751" y="5508381"/>
          <a:ext cx="495299" cy="665047"/>
          <a:chOff x="2789465" y="1154567"/>
          <a:chExt cx="696685" cy="779347"/>
        </a:xfrm>
      </xdr:grpSpPr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1EAAF591-F923-254D-FE11-DCF9AAE0CD5D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r Verbinder 8">
            <a:extLst>
              <a:ext uri="{FF2B5EF4-FFF2-40B4-BE49-F238E27FC236}">
                <a16:creationId xmlns:a16="http://schemas.microsoft.com/office/drawing/2014/main" id="{C8764F6E-9B4A-5CA8-80F7-3DD601524C78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695EB083-3338-7D71-7A74-8B00BC2A2B6F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F973D297-DA8C-A4D1-AE8C-2E6C8C3E9292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27215</xdr:colOff>
      <xdr:row>22</xdr:row>
      <xdr:rowOff>2042</xdr:rowOff>
    </xdr:from>
    <xdr:to>
      <xdr:col>24</xdr:col>
      <xdr:colOff>533400</xdr:colOff>
      <xdr:row>26</xdr:row>
      <xdr:rowOff>339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2942E36B-859A-4D32-9BB2-B4F4EDA71CDB}"/>
            </a:ext>
          </a:extLst>
        </xdr:cNvPr>
        <xdr:cNvGrpSpPr/>
      </xdr:nvGrpSpPr>
      <xdr:grpSpPr>
        <a:xfrm>
          <a:off x="9418865" y="6840992"/>
          <a:ext cx="506185" cy="665047"/>
          <a:chOff x="2789465" y="1154567"/>
          <a:chExt cx="696685" cy="779347"/>
        </a:xfrm>
      </xdr:grpSpPr>
      <xdr:cxnSp macro="">
        <xdr:nvCxnSpPr>
          <xdr:cNvPr id="13" name="Gerader Verbinder 12">
            <a:extLst>
              <a:ext uri="{FF2B5EF4-FFF2-40B4-BE49-F238E27FC236}">
                <a16:creationId xmlns:a16="http://schemas.microsoft.com/office/drawing/2014/main" id="{00F7E89E-88B3-D922-24A9-3111BFC9A276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71C4AE65-1328-5B2F-B65F-E0FA3A550055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4">
            <a:extLst>
              <a:ext uri="{FF2B5EF4-FFF2-40B4-BE49-F238E27FC236}">
                <a16:creationId xmlns:a16="http://schemas.microsoft.com/office/drawing/2014/main" id="{5317426D-42F8-0747-A038-CCBD0400253D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Gerader Verbinder 15">
            <a:extLst>
              <a:ext uri="{FF2B5EF4-FFF2-40B4-BE49-F238E27FC236}">
                <a16:creationId xmlns:a16="http://schemas.microsoft.com/office/drawing/2014/main" id="{9AD44203-110E-F2F8-E8BE-8F6118E7D6DD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38101</xdr:colOff>
      <xdr:row>30</xdr:row>
      <xdr:rowOff>2931</xdr:rowOff>
    </xdr:from>
    <xdr:to>
      <xdr:col>24</xdr:col>
      <xdr:colOff>533400</xdr:colOff>
      <xdr:row>34</xdr:row>
      <xdr:rowOff>1228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DE5902C6-D9F5-4765-A044-551C9D169EF3}"/>
            </a:ext>
          </a:extLst>
        </xdr:cNvPr>
        <xdr:cNvGrpSpPr/>
      </xdr:nvGrpSpPr>
      <xdr:grpSpPr>
        <a:xfrm>
          <a:off x="9429751" y="8175381"/>
          <a:ext cx="495299" cy="665047"/>
          <a:chOff x="2789465" y="1154567"/>
          <a:chExt cx="696685" cy="779347"/>
        </a:xfrm>
      </xdr:grpSpPr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911820DF-056D-A6E2-5B4E-51BFCC0C9A0E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DE5150B0-EF6D-374E-21C7-3168D8AD904C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4ADC792F-F938-5001-6A19-C756CEC75610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Gerader Verbinder 20">
            <a:extLst>
              <a:ext uri="{FF2B5EF4-FFF2-40B4-BE49-F238E27FC236}">
                <a16:creationId xmlns:a16="http://schemas.microsoft.com/office/drawing/2014/main" id="{6250EFD7-A704-F63A-7158-3A565D0DF0A9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57149</xdr:colOff>
      <xdr:row>6</xdr:row>
      <xdr:rowOff>2931</xdr:rowOff>
    </xdr:from>
    <xdr:to>
      <xdr:col>16</xdr:col>
      <xdr:colOff>523873</xdr:colOff>
      <xdr:row>10</xdr:row>
      <xdr:rowOff>1228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8B867776-FDE4-4B39-B27A-35A3248BDF2A}"/>
            </a:ext>
          </a:extLst>
        </xdr:cNvPr>
        <xdr:cNvGrpSpPr/>
      </xdr:nvGrpSpPr>
      <xdr:grpSpPr>
        <a:xfrm flipH="1">
          <a:off x="6248399" y="4174881"/>
          <a:ext cx="466724" cy="665047"/>
          <a:chOff x="2789465" y="1154567"/>
          <a:chExt cx="696685" cy="779347"/>
        </a:xfrm>
      </xdr:grpSpPr>
      <xdr:cxnSp macro="">
        <xdr:nvCxnSpPr>
          <xdr:cNvPr id="23" name="Gerader Verbinder 22">
            <a:extLst>
              <a:ext uri="{FF2B5EF4-FFF2-40B4-BE49-F238E27FC236}">
                <a16:creationId xmlns:a16="http://schemas.microsoft.com/office/drawing/2014/main" id="{D5629B0E-CF69-CA9D-DBF6-999806EDF45E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Gerader Verbinder 23">
            <a:extLst>
              <a:ext uri="{FF2B5EF4-FFF2-40B4-BE49-F238E27FC236}">
                <a16:creationId xmlns:a16="http://schemas.microsoft.com/office/drawing/2014/main" id="{3D4B7C42-9B15-E7BF-ECDD-B66B889759F5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13F77B5B-550B-3053-0734-4ED624D64177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Gerader Verbinder 25">
            <a:extLst>
              <a:ext uri="{FF2B5EF4-FFF2-40B4-BE49-F238E27FC236}">
                <a16:creationId xmlns:a16="http://schemas.microsoft.com/office/drawing/2014/main" id="{8DF56F80-5947-95E5-CC0C-B373333F50D8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57150</xdr:colOff>
      <xdr:row>14</xdr:row>
      <xdr:rowOff>0</xdr:rowOff>
    </xdr:from>
    <xdr:to>
      <xdr:col>16</xdr:col>
      <xdr:colOff>523874</xdr:colOff>
      <xdr:row>17</xdr:row>
      <xdr:rowOff>160222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2D0CAAC8-104A-4E14-B277-D7D57B06A88C}"/>
            </a:ext>
          </a:extLst>
        </xdr:cNvPr>
        <xdr:cNvGrpSpPr/>
      </xdr:nvGrpSpPr>
      <xdr:grpSpPr>
        <a:xfrm flipH="1">
          <a:off x="6248400" y="5505450"/>
          <a:ext cx="466724" cy="665047"/>
          <a:chOff x="2789465" y="1154567"/>
          <a:chExt cx="696685" cy="779347"/>
        </a:xfrm>
      </xdr:grpSpPr>
      <xdr:cxnSp macro="">
        <xdr:nvCxnSpPr>
          <xdr:cNvPr id="28" name="Gerader Verbinder 27">
            <a:extLst>
              <a:ext uri="{FF2B5EF4-FFF2-40B4-BE49-F238E27FC236}">
                <a16:creationId xmlns:a16="http://schemas.microsoft.com/office/drawing/2014/main" id="{5702AD03-AA37-C48B-6D18-71AF88B6F566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Gerader Verbinder 28">
            <a:extLst>
              <a:ext uri="{FF2B5EF4-FFF2-40B4-BE49-F238E27FC236}">
                <a16:creationId xmlns:a16="http://schemas.microsoft.com/office/drawing/2014/main" id="{70D015AC-51DC-91E2-BCFD-9118C85B1F3F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Gerader Verbinder 29">
            <a:extLst>
              <a:ext uri="{FF2B5EF4-FFF2-40B4-BE49-F238E27FC236}">
                <a16:creationId xmlns:a16="http://schemas.microsoft.com/office/drawing/2014/main" id="{6E25F922-50D9-553B-65E7-EEA348BB8389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Gerader Verbinder 30">
            <a:extLst>
              <a:ext uri="{FF2B5EF4-FFF2-40B4-BE49-F238E27FC236}">
                <a16:creationId xmlns:a16="http://schemas.microsoft.com/office/drawing/2014/main" id="{41781AB9-D1FE-8A98-EBE1-1D2656BA0BB6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57150</xdr:colOff>
      <xdr:row>22</xdr:row>
      <xdr:rowOff>0</xdr:rowOff>
    </xdr:from>
    <xdr:to>
      <xdr:col>16</xdr:col>
      <xdr:colOff>523874</xdr:colOff>
      <xdr:row>25</xdr:row>
      <xdr:rowOff>160222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88CECE24-C1BB-4B55-9D3D-8109B178AB6F}"/>
            </a:ext>
          </a:extLst>
        </xdr:cNvPr>
        <xdr:cNvGrpSpPr/>
      </xdr:nvGrpSpPr>
      <xdr:grpSpPr>
        <a:xfrm flipH="1">
          <a:off x="6248400" y="6838950"/>
          <a:ext cx="466724" cy="665047"/>
          <a:chOff x="2789465" y="1154567"/>
          <a:chExt cx="696685" cy="779347"/>
        </a:xfrm>
      </xdr:grpSpPr>
      <xdr:cxnSp macro="">
        <xdr:nvCxnSpPr>
          <xdr:cNvPr id="33" name="Gerader Verbinder 32">
            <a:extLst>
              <a:ext uri="{FF2B5EF4-FFF2-40B4-BE49-F238E27FC236}">
                <a16:creationId xmlns:a16="http://schemas.microsoft.com/office/drawing/2014/main" id="{EB51718F-CF50-A481-82FA-1486FF43C694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4" name="Gerader Verbinder 33">
            <a:extLst>
              <a:ext uri="{FF2B5EF4-FFF2-40B4-BE49-F238E27FC236}">
                <a16:creationId xmlns:a16="http://schemas.microsoft.com/office/drawing/2014/main" id="{D1EF5A71-1AAD-097C-71D6-54B57EEEA531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B92F4B32-00AF-F7E3-7417-D65DBB4CC84E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6" name="Gerader Verbinder 35">
            <a:extLst>
              <a:ext uri="{FF2B5EF4-FFF2-40B4-BE49-F238E27FC236}">
                <a16:creationId xmlns:a16="http://schemas.microsoft.com/office/drawing/2014/main" id="{3EEF9901-8E8C-EBDF-F782-28C9CE52360E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57150</xdr:colOff>
      <xdr:row>30</xdr:row>
      <xdr:rowOff>0</xdr:rowOff>
    </xdr:from>
    <xdr:to>
      <xdr:col>16</xdr:col>
      <xdr:colOff>523874</xdr:colOff>
      <xdr:row>33</xdr:row>
      <xdr:rowOff>160222</xdr:rowOff>
    </xdr:to>
    <xdr:grpSp>
      <xdr:nvGrpSpPr>
        <xdr:cNvPr id="37" name="Gruppieren 36">
          <a:extLst>
            <a:ext uri="{FF2B5EF4-FFF2-40B4-BE49-F238E27FC236}">
              <a16:creationId xmlns:a16="http://schemas.microsoft.com/office/drawing/2014/main" id="{1D2590E9-659A-4A97-84E0-1DE56796D4F1}"/>
            </a:ext>
          </a:extLst>
        </xdr:cNvPr>
        <xdr:cNvGrpSpPr/>
      </xdr:nvGrpSpPr>
      <xdr:grpSpPr>
        <a:xfrm flipH="1">
          <a:off x="6248400" y="8172450"/>
          <a:ext cx="466724" cy="665047"/>
          <a:chOff x="2789465" y="1154567"/>
          <a:chExt cx="696685" cy="779347"/>
        </a:xfrm>
      </xdr:grpSpPr>
      <xdr:cxnSp macro="">
        <xdr:nvCxnSpPr>
          <xdr:cNvPr id="38" name="Gerader Verbinder 37">
            <a:extLst>
              <a:ext uri="{FF2B5EF4-FFF2-40B4-BE49-F238E27FC236}">
                <a16:creationId xmlns:a16="http://schemas.microsoft.com/office/drawing/2014/main" id="{5C1B0AA1-73D3-324A-4701-5C53165C460E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Gerader Verbinder 38">
            <a:extLst>
              <a:ext uri="{FF2B5EF4-FFF2-40B4-BE49-F238E27FC236}">
                <a16:creationId xmlns:a16="http://schemas.microsoft.com/office/drawing/2014/main" id="{1A971366-D972-3E9B-2132-73A7457B2439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0" name="Gerader Verbinder 39">
            <a:extLst>
              <a:ext uri="{FF2B5EF4-FFF2-40B4-BE49-F238E27FC236}">
                <a16:creationId xmlns:a16="http://schemas.microsoft.com/office/drawing/2014/main" id="{D2A8E329-95E7-C179-B848-1F8EB7A5EB72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1" name="Gerader Verbinder 40">
            <a:extLst>
              <a:ext uri="{FF2B5EF4-FFF2-40B4-BE49-F238E27FC236}">
                <a16:creationId xmlns:a16="http://schemas.microsoft.com/office/drawing/2014/main" id="{2466031A-5F01-4D40-9595-0E131287748E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32</xdr:col>
      <xdr:colOff>297180</xdr:colOff>
      <xdr:row>4</xdr:row>
      <xdr:rowOff>7620</xdr:rowOff>
    </xdr:from>
    <xdr:to>
      <xdr:col>32</xdr:col>
      <xdr:colOff>297180</xdr:colOff>
      <xdr:row>37</xdr:row>
      <xdr:rowOff>0</xdr:rowOff>
    </xdr:to>
    <xdr:cxnSp macro="">
      <xdr:nvCxnSpPr>
        <xdr:cNvPr id="42" name="Gerader Verbinder 41">
          <a:extLst>
            <a:ext uri="{FF2B5EF4-FFF2-40B4-BE49-F238E27FC236}">
              <a16:creationId xmlns:a16="http://schemas.microsoft.com/office/drawing/2014/main" id="{99E5A6B6-1E36-4D3F-8FCB-EC33266533AE}"/>
            </a:ext>
          </a:extLst>
        </xdr:cNvPr>
        <xdr:cNvCxnSpPr/>
      </xdr:nvCxnSpPr>
      <xdr:spPr bwMode="auto">
        <a:xfrm>
          <a:off x="12936855" y="3846195"/>
          <a:ext cx="0" cy="54883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chemeClr val="accent4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28575</xdr:colOff>
      <xdr:row>8</xdr:row>
      <xdr:rowOff>1</xdr:rowOff>
    </xdr:from>
    <xdr:to>
      <xdr:col>40</xdr:col>
      <xdr:colOff>534760</xdr:colOff>
      <xdr:row>16</xdr:row>
      <xdr:rowOff>1</xdr:rowOff>
    </xdr:to>
    <xdr:grpSp>
      <xdr:nvGrpSpPr>
        <xdr:cNvPr id="43" name="Gruppieren 42">
          <a:extLst>
            <a:ext uri="{FF2B5EF4-FFF2-40B4-BE49-F238E27FC236}">
              <a16:creationId xmlns:a16="http://schemas.microsoft.com/office/drawing/2014/main" id="{02D42C00-7858-413D-A9F9-A74E5C1A64C1}"/>
            </a:ext>
          </a:extLst>
        </xdr:cNvPr>
        <xdr:cNvGrpSpPr/>
      </xdr:nvGrpSpPr>
      <xdr:grpSpPr>
        <a:xfrm>
          <a:off x="15906750" y="4505326"/>
          <a:ext cx="506185" cy="1333500"/>
          <a:chOff x="2789465" y="1154567"/>
          <a:chExt cx="696685" cy="779347"/>
        </a:xfrm>
      </xdr:grpSpPr>
      <xdr:cxnSp macro="">
        <xdr:nvCxnSpPr>
          <xdr:cNvPr id="44" name="Gerader Verbinder 43">
            <a:extLst>
              <a:ext uri="{FF2B5EF4-FFF2-40B4-BE49-F238E27FC236}">
                <a16:creationId xmlns:a16="http://schemas.microsoft.com/office/drawing/2014/main" id="{E3059949-BD32-A082-2FC6-70158C5BA1B7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5" name="Gerader Verbinder 44">
            <a:extLst>
              <a:ext uri="{FF2B5EF4-FFF2-40B4-BE49-F238E27FC236}">
                <a16:creationId xmlns:a16="http://schemas.microsoft.com/office/drawing/2014/main" id="{ACBE3996-4D76-C8B3-A13F-A0D8422E37BD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Gerader Verbinder 45">
            <a:extLst>
              <a:ext uri="{FF2B5EF4-FFF2-40B4-BE49-F238E27FC236}">
                <a16:creationId xmlns:a16="http://schemas.microsoft.com/office/drawing/2014/main" id="{329E7819-DB5A-B8C6-0BE9-634FF22EB1D7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Gerader Verbinder 46">
            <a:extLst>
              <a:ext uri="{FF2B5EF4-FFF2-40B4-BE49-F238E27FC236}">
                <a16:creationId xmlns:a16="http://schemas.microsoft.com/office/drawing/2014/main" id="{95F12557-355C-79B6-65AE-48BD38E71488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19050</xdr:colOff>
      <xdr:row>24</xdr:row>
      <xdr:rowOff>0</xdr:rowOff>
    </xdr:from>
    <xdr:to>
      <xdr:col>40</xdr:col>
      <xdr:colOff>525235</xdr:colOff>
      <xdr:row>32</xdr:row>
      <xdr:rowOff>0</xdr:rowOff>
    </xdr:to>
    <xdr:grpSp>
      <xdr:nvGrpSpPr>
        <xdr:cNvPr id="48" name="Gruppieren 47">
          <a:extLst>
            <a:ext uri="{FF2B5EF4-FFF2-40B4-BE49-F238E27FC236}">
              <a16:creationId xmlns:a16="http://schemas.microsoft.com/office/drawing/2014/main" id="{8D3D6F7A-0CBF-4080-BE0C-1FD1720D14AA}"/>
            </a:ext>
          </a:extLst>
        </xdr:cNvPr>
        <xdr:cNvGrpSpPr/>
      </xdr:nvGrpSpPr>
      <xdr:grpSpPr>
        <a:xfrm>
          <a:off x="15897225" y="7172325"/>
          <a:ext cx="506185" cy="1333500"/>
          <a:chOff x="2789465" y="1154567"/>
          <a:chExt cx="696685" cy="779347"/>
        </a:xfrm>
      </xdr:grpSpPr>
      <xdr:cxnSp macro="">
        <xdr:nvCxnSpPr>
          <xdr:cNvPr id="49" name="Gerader Verbinder 48">
            <a:extLst>
              <a:ext uri="{FF2B5EF4-FFF2-40B4-BE49-F238E27FC236}">
                <a16:creationId xmlns:a16="http://schemas.microsoft.com/office/drawing/2014/main" id="{7244A8BC-3331-67FC-774A-504BFA2FE3CD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0" name="Gerader Verbinder 49">
            <a:extLst>
              <a:ext uri="{FF2B5EF4-FFF2-40B4-BE49-F238E27FC236}">
                <a16:creationId xmlns:a16="http://schemas.microsoft.com/office/drawing/2014/main" id="{5E64E8BA-5C2C-7676-6EE1-85AC084D9813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1" name="Gerader Verbinder 50">
            <a:extLst>
              <a:ext uri="{FF2B5EF4-FFF2-40B4-BE49-F238E27FC236}">
                <a16:creationId xmlns:a16="http://schemas.microsoft.com/office/drawing/2014/main" id="{BADE10C6-7514-26EF-E915-56459087EABE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Gerader Verbinder 51">
            <a:extLst>
              <a:ext uri="{FF2B5EF4-FFF2-40B4-BE49-F238E27FC236}">
                <a16:creationId xmlns:a16="http://schemas.microsoft.com/office/drawing/2014/main" id="{59D7B42E-33C4-844B-A979-42770C2456EC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48</xdr:col>
      <xdr:colOff>19050</xdr:colOff>
      <xdr:row>12</xdr:row>
      <xdr:rowOff>0</xdr:rowOff>
    </xdr:from>
    <xdr:to>
      <xdr:col>48</xdr:col>
      <xdr:colOff>525235</xdr:colOff>
      <xdr:row>28</xdr:row>
      <xdr:rowOff>0</xdr:rowOff>
    </xdr:to>
    <xdr:grpSp>
      <xdr:nvGrpSpPr>
        <xdr:cNvPr id="53" name="Gruppieren 52">
          <a:extLst>
            <a:ext uri="{FF2B5EF4-FFF2-40B4-BE49-F238E27FC236}">
              <a16:creationId xmlns:a16="http://schemas.microsoft.com/office/drawing/2014/main" id="{63E1F406-4066-4F35-9931-738000673745}"/>
            </a:ext>
          </a:extLst>
        </xdr:cNvPr>
        <xdr:cNvGrpSpPr/>
      </xdr:nvGrpSpPr>
      <xdr:grpSpPr>
        <a:xfrm>
          <a:off x="19107150" y="5172075"/>
          <a:ext cx="506185" cy="2667000"/>
          <a:chOff x="2789465" y="1154567"/>
          <a:chExt cx="696685" cy="779347"/>
        </a:xfrm>
      </xdr:grpSpPr>
      <xdr:cxnSp macro="">
        <xdr:nvCxnSpPr>
          <xdr:cNvPr id="54" name="Gerader Verbinder 53">
            <a:extLst>
              <a:ext uri="{FF2B5EF4-FFF2-40B4-BE49-F238E27FC236}">
                <a16:creationId xmlns:a16="http://schemas.microsoft.com/office/drawing/2014/main" id="{B6540A70-2378-853C-EFF0-965CD0C60951}"/>
              </a:ext>
            </a:extLst>
          </xdr:cNvPr>
          <xdr:cNvCxnSpPr/>
        </xdr:nvCxnSpPr>
        <xdr:spPr>
          <a:xfrm>
            <a:off x="2789465" y="1154567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Gerader Verbinder 54">
            <a:extLst>
              <a:ext uri="{FF2B5EF4-FFF2-40B4-BE49-F238E27FC236}">
                <a16:creationId xmlns:a16="http://schemas.microsoft.com/office/drawing/2014/main" id="{6C4A9974-4C86-A8E8-6E59-4DEBA7324F1D}"/>
              </a:ext>
            </a:extLst>
          </xdr:cNvPr>
          <xdr:cNvCxnSpPr/>
        </xdr:nvCxnSpPr>
        <xdr:spPr>
          <a:xfrm>
            <a:off x="2940845" y="1154906"/>
            <a:ext cx="2380" cy="77866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Gerader Verbinder 55">
            <a:extLst>
              <a:ext uri="{FF2B5EF4-FFF2-40B4-BE49-F238E27FC236}">
                <a16:creationId xmlns:a16="http://schemas.microsoft.com/office/drawing/2014/main" id="{9AAC4D2E-CA8F-6139-3E3D-63C4FA8EB7B8}"/>
              </a:ext>
            </a:extLst>
          </xdr:cNvPr>
          <xdr:cNvCxnSpPr/>
        </xdr:nvCxnSpPr>
        <xdr:spPr>
          <a:xfrm>
            <a:off x="2790825" y="1933575"/>
            <a:ext cx="153760" cy="33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Gerader Verbinder 56">
            <a:extLst>
              <a:ext uri="{FF2B5EF4-FFF2-40B4-BE49-F238E27FC236}">
                <a16:creationId xmlns:a16="http://schemas.microsoft.com/office/drawing/2014/main" id="{08B976BC-44D7-FC08-AB1E-2965F6E8DBE7}"/>
              </a:ext>
            </a:extLst>
          </xdr:cNvPr>
          <xdr:cNvCxnSpPr/>
        </xdr:nvCxnSpPr>
        <xdr:spPr>
          <a:xfrm>
            <a:off x="2943225" y="1543050"/>
            <a:ext cx="542925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122690</xdr:colOff>
      <xdr:row>1</xdr:row>
      <xdr:rowOff>480858</xdr:rowOff>
    </xdr:from>
    <xdr:to>
      <xdr:col>24</xdr:col>
      <xdr:colOff>440531</xdr:colOff>
      <xdr:row>2</xdr:row>
      <xdr:rowOff>2171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BA8C35D0-A72A-4C02-943F-1B3CE2D07B84}"/>
            </a:ext>
          </a:extLst>
        </xdr:cNvPr>
        <xdr:cNvSpPr txBox="1"/>
      </xdr:nvSpPr>
      <xdr:spPr>
        <a:xfrm>
          <a:off x="456065" y="785658"/>
          <a:ext cx="9376116" cy="2731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baseline="0"/>
            <a:t>Zu beachten: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="1" baseline="0"/>
            <a:t>A) </a:t>
          </a:r>
          <a:r>
            <a:rPr lang="de-DE" sz="1000" baseline="0"/>
            <a:t>Wir lassen uns von Hängepartien nicht aufhalten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/>
            <a:t>Sobald ein Tisch frei wird, wird dort unmittelbar mit der nächsten möglichen Partie begonnen (5min Einspielen pro Person bleibt erlaubt).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/>
            <a:t>--&gt; d.h. es wird nicht gewartet bis alle die aktuell spielen fertig sind bevor die nächste Partie / "Runde" begonnen wird.  </a:t>
          </a:r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000" baseline="0"/>
            <a:t/>
          </a:r>
          <a:br>
            <a:rPr lang="de-DE" sz="1000" baseline="0"/>
          </a:br>
          <a:r>
            <a:rPr lang="de-DE" sz="1000" b="0" baseline="0"/>
            <a:t>Warum ist das wichtig? -&gt; </a:t>
          </a:r>
          <a:r>
            <a:rPr lang="de-DE" sz="1000" baseline="0"/>
            <a:t>so verhindern wir, dass Hängepartien den Ablauf für alle unnötig verzögern &amp; wir ermöglichen den Verlieren d. Verliererrunde ein Platzierungsspiel (und damit eine 3. Partie) noch am selben Tag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/>
        </a:p>
        <a:p>
          <a:pPr eaLnBrk="1" fontAlgn="auto" latinLnBrk="0" hangingPunct="1"/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Woher weiß ich welche Partie(n) als nächstes möglich?</a:t>
          </a:r>
          <a:endParaRPr lang="de-DE" sz="1000">
            <a:effectLst/>
          </a:endParaRPr>
        </a:p>
        <a:p>
          <a:pPr eaLnBrk="1" fontAlgn="auto" latinLnBrk="0" hangingPunct="1"/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schauen welche Nummern aktuell gespielt werden -&gt; nächsthöhere Nummer suchen bei der die Spieler bereits feststehen -&gt; das ist die nächste Partie</a:t>
          </a:r>
          <a:endParaRPr lang="de-DE" sz="1000">
            <a:effectLst/>
          </a:endParaRPr>
        </a:p>
        <a:p>
          <a:pPr eaLnBrk="1" fontAlgn="auto" latinLnBrk="0" hangingPunct="1"/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(Diese Regel gilt bis zum Viertelfinale)</a:t>
          </a:r>
        </a:p>
        <a:p>
          <a:pPr eaLnBrk="1" fontAlgn="auto" latinLnBrk="0" hangingPunct="1"/>
          <a:endParaRPr lang="de-DE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e-DE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</a:t>
          </a:r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Auslosung zwischen Partie-Siegern 11-12 &amp; Partie-Verlieren 9-10. </a:t>
          </a:r>
          <a:endParaRPr lang="de-DE" sz="1000">
            <a:effectLst/>
          </a:endParaRPr>
        </a:p>
        <a:p>
          <a:pPr eaLnBrk="1" fontAlgn="auto" latinLnBrk="0" hangingPunct="1"/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 diesem Zeitpunkt haben alle vier Spieler 1 Sieg &amp; 1 Niederlage. Deshalb in Verlierer-Quali jede Kombination bei Auslosung erlaubt / alle vier im selben Lostopf -&gt; erste Paarung aus Auslosung = Partie 17, zweite Paarung .. = Partie 18</a:t>
          </a:r>
          <a:endParaRPr lang="de-DE" sz="1000">
            <a:effectLst/>
          </a:endParaRPr>
        </a:p>
        <a:p>
          <a:pPr eaLnBrk="1" fontAlgn="auto" latinLnBrk="0" hangingPunct="1"/>
          <a:endParaRPr lang="de-DE" sz="1050"/>
        </a:p>
      </xdr:txBody>
    </xdr:sp>
    <xdr:clientData/>
  </xdr:twoCellAnchor>
  <xdr:twoCellAnchor>
    <xdr:from>
      <xdr:col>25</xdr:col>
      <xdr:colOff>36972</xdr:colOff>
      <xdr:row>1</xdr:row>
      <xdr:rowOff>476096</xdr:rowOff>
    </xdr:from>
    <xdr:to>
      <xdr:col>53</xdr:col>
      <xdr:colOff>199066</xdr:colOff>
      <xdr:row>2</xdr:row>
      <xdr:rowOff>0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FA5C7006-6992-4E9E-9B0B-89A705CAF592}"/>
            </a:ext>
          </a:extLst>
        </xdr:cNvPr>
        <xdr:cNvSpPr txBox="1"/>
      </xdr:nvSpPr>
      <xdr:spPr>
        <a:xfrm>
          <a:off x="10000122" y="780896"/>
          <a:ext cx="11677819" cy="27338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endParaRPr lang="de-DE" sz="10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e-DE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</a:t>
          </a:r>
          <a:r>
            <a:rPr lang="de-D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Auslosung zwischen Partie-Siegern 15, 16</a:t>
          </a:r>
          <a:r>
            <a:rPr lang="de-DE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&amp; Partie-Verlieren 13, 14</a:t>
          </a:r>
          <a:r>
            <a:rPr lang="de-DE" sz="10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 diesem Zeitpunkt haben alle vier Spieler 1 Sieg &amp; 1 Niederlage. Deshalb in Verlierer-Quali jede Kombination bei Auslosung erlaubt / alle vier im selben Lostopf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erste Paarung aus Auslosung = Partie 21, zweite Paarung .. = Partie 22</a:t>
          </a:r>
          <a:endParaRPr lang="de-DE" sz="1000">
            <a:effectLst/>
          </a:endParaRPr>
        </a:p>
        <a:p>
          <a:pPr eaLnBrk="1" fontAlgn="auto" latinLnBrk="0" hangingPunct="1"/>
          <a:endParaRPr lang="de-DE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e-DE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</a:t>
          </a:r>
          <a:r>
            <a:rPr lang="de-D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Platzierungsspiel Verlierer d. Verlierer-Runde</a:t>
          </a:r>
        </a:p>
        <a:p>
          <a:pPr eaLnBrk="1" fontAlgn="auto" latinLnBrk="0" hangingPunct="1"/>
          <a:r>
            <a:rPr lang="de-DE" sz="1000">
              <a:effectLst/>
            </a:rPr>
            <a:t>Sobald eine</a:t>
          </a:r>
          <a:r>
            <a:rPr lang="de-DE" sz="1000" baseline="0">
              <a:effectLst/>
            </a:rPr>
            <a:t> d. Partien 17, 18, 21, oder 22 beendet ist, beginnen die Verlierer d. Verliererrunde dort ihre Platzierungsspiele.</a:t>
          </a:r>
        </a:p>
        <a:p>
          <a:pPr eaLnBrk="1" fontAlgn="auto" latinLnBrk="0" hangingPunct="1"/>
          <a:r>
            <a:rPr lang="de-DE" sz="1000" baseline="0">
              <a:effectLst/>
            </a:rPr>
            <a:t>Wer spielt hier gegen wen? -&gt; GD-Bester der 4 Spieler gegen den GD-Zweitbesten = Spiel um Platz 13. GD-Drittbester vs. GD-Viertbesten = Spiel um Platz 15.</a:t>
          </a:r>
        </a:p>
        <a:p>
          <a:pPr eaLnBrk="1" fontAlgn="auto" latinLnBrk="0" hangingPunct="1"/>
          <a:r>
            <a:rPr lang="de-DE" sz="1000" baseline="0">
              <a:effectLst/>
            </a:rPr>
            <a:t>Über die Endplatzierung entscheiden die Partiepunkte &amp; dann der GD.</a:t>
          </a:r>
        </a:p>
        <a:p>
          <a:pPr eaLnBrk="1" fontAlgn="auto" latinLnBrk="0" hangingPunct="1"/>
          <a:endParaRPr lang="de-DE" sz="1000" baseline="0">
            <a:effectLst/>
          </a:endParaRPr>
        </a:p>
        <a:p>
          <a:pPr eaLnBrk="1" fontAlgn="auto" latinLnBrk="0" hangingPunct="1"/>
          <a:r>
            <a:rPr lang="de-DE" sz="1000" b="1" baseline="0">
              <a:effectLst/>
            </a:rPr>
            <a:t>E) </a:t>
          </a:r>
          <a:r>
            <a:rPr lang="de-DE" sz="1000" baseline="0">
              <a:effectLst/>
            </a:rPr>
            <a:t>Auslosung Viertelfinale: Gewinner aus Verlierer-Quali werden jeweils einem Viertelfinalisten aus der Gewinnerrunde zugelost</a:t>
          </a:r>
        </a:p>
        <a:p>
          <a:pPr eaLnBrk="1" fontAlgn="auto" latinLnBrk="0" hangingPunct="1"/>
          <a:endParaRPr lang="de-DE" sz="1000" baseline="0">
            <a:effectLst/>
          </a:endParaRPr>
        </a:p>
        <a:p>
          <a:pPr eaLnBrk="1" fontAlgn="auto" latinLnBrk="0" hangingPunct="1"/>
          <a:r>
            <a:rPr lang="de-DE" sz="1000" b="1" baseline="0">
              <a:effectLst/>
            </a:rPr>
            <a:t>F) </a:t>
          </a:r>
          <a:r>
            <a:rPr lang="de-DE" sz="1000" baseline="0">
              <a:effectLst/>
            </a:rPr>
            <a:t>Platzierungsspiele VF-Verlierer: GD-Bester gegen GD-Zweitbestenesten = Spiel um Platz 5, GD-Drittbester gegen GD-Viertbesten = Spiel um Platz 7</a:t>
          </a:r>
        </a:p>
        <a:p>
          <a:pPr eaLnBrk="1" fontAlgn="auto" latinLnBrk="0" hangingPunct="1"/>
          <a:r>
            <a:rPr lang="de-DE" sz="1000" baseline="0">
              <a:effectLst/>
            </a:rPr>
            <a:t>(vgl. Excel-Blatt "Berechnung_Rangliste")</a:t>
          </a:r>
        </a:p>
        <a:p>
          <a:pPr eaLnBrk="1" fontAlgn="auto" latinLnBrk="0" hangingPunct="1"/>
          <a:endParaRPr lang="de-DE" sz="1000" baseline="0">
            <a:effectLst/>
          </a:endParaRPr>
        </a:p>
        <a:p>
          <a:pPr eaLnBrk="1" fontAlgn="auto" latinLnBrk="0" hangingPunct="1"/>
          <a:r>
            <a:rPr lang="de-DE" sz="1000" b="1" baseline="0">
              <a:effectLst/>
            </a:rPr>
            <a:t>G) </a:t>
          </a:r>
          <a:r>
            <a:rPr lang="de-DE" sz="1000" baseline="0">
              <a:effectLst/>
            </a:rPr>
            <a:t>n.V. = nach Verlängerung, falls mehrere Verlängerungen gespielt werden (z.B. beide Spieler machen 3 und es braucht noch eine Runde für die Entscheidung) -&gt; nur das Ergebnis der letzten Runde ins Feld eintragen </a:t>
          </a:r>
          <a:endParaRPr lang="de-DE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50" baseline="0"/>
            <a:t/>
          </a:r>
          <a:br>
            <a:rPr lang="de-DE" sz="1050" baseline="0"/>
          </a:br>
          <a:endParaRPr lang="de-DE" sz="1050"/>
        </a:p>
      </xdr:txBody>
    </xdr:sp>
    <xdr:clientData/>
  </xdr:twoCellAnchor>
  <xdr:twoCellAnchor>
    <xdr:from>
      <xdr:col>1</xdr:col>
      <xdr:colOff>119062</xdr:colOff>
      <xdr:row>1</xdr:row>
      <xdr:rowOff>35718</xdr:rowOff>
    </xdr:from>
    <xdr:to>
      <xdr:col>12</xdr:col>
      <xdr:colOff>32906</xdr:colOff>
      <xdr:row>1</xdr:row>
      <xdr:rowOff>359718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2A486668-5A1F-4BD2-AFFE-65062F2D0C10}"/>
            </a:ext>
          </a:extLst>
        </xdr:cNvPr>
        <xdr:cNvSpPr txBox="1"/>
      </xdr:nvSpPr>
      <xdr:spPr>
        <a:xfrm>
          <a:off x="452437" y="340518"/>
          <a:ext cx="4733494" cy="3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Turnierplan: Doppel-KO - 16TN - ab VF</a:t>
          </a:r>
          <a:r>
            <a:rPr lang="de-DE" sz="1100" b="1" baseline="0"/>
            <a:t> </a:t>
          </a:r>
          <a:r>
            <a:rPr lang="de-DE" sz="1100" b="1"/>
            <a:t>Einfach-KO</a:t>
          </a:r>
        </a:p>
      </xdr:txBody>
    </xdr:sp>
    <xdr:clientData/>
  </xdr:twoCellAnchor>
  <xdr:twoCellAnchor>
    <xdr:from>
      <xdr:col>18</xdr:col>
      <xdr:colOff>914400</xdr:colOff>
      <xdr:row>0</xdr:row>
      <xdr:rowOff>152399</xdr:rowOff>
    </xdr:from>
    <xdr:to>
      <xdr:col>40</xdr:col>
      <xdr:colOff>11906</xdr:colOff>
      <xdr:row>1</xdr:row>
      <xdr:rowOff>297655</xdr:rowOff>
    </xdr:to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6BFC406F-9EAA-4ECC-ABB5-844AB8E4B273}"/>
            </a:ext>
          </a:extLst>
        </xdr:cNvPr>
        <xdr:cNvSpPr txBox="1"/>
      </xdr:nvSpPr>
      <xdr:spPr>
        <a:xfrm>
          <a:off x="7905750" y="152399"/>
          <a:ext cx="7984331" cy="4500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2000" b="1">
              <a:solidFill>
                <a:schemeClr val="accent5"/>
              </a:solidFill>
            </a:rPr>
            <a:t>BBV Turnierplan Doppel-KO</a:t>
          </a:r>
          <a:r>
            <a:rPr lang="de-DE" sz="2000" b="1" baseline="0">
              <a:solidFill>
                <a:schemeClr val="accent5"/>
              </a:solidFill>
            </a:rPr>
            <a:t> 16 Teilnehmer</a:t>
          </a:r>
        </a:p>
      </xdr:txBody>
    </xdr:sp>
    <xdr:clientData fLocksWithSheet="0"/>
  </xdr:twoCellAnchor>
  <xdr:twoCellAnchor>
    <xdr:from>
      <xdr:col>32</xdr:col>
      <xdr:colOff>0</xdr:colOff>
      <xdr:row>8</xdr:row>
      <xdr:rowOff>10584</xdr:rowOff>
    </xdr:from>
    <xdr:to>
      <xdr:col>33</xdr:col>
      <xdr:colOff>52917</xdr:colOff>
      <xdr:row>8</xdr:row>
      <xdr:rowOff>10584</xdr:rowOff>
    </xdr:to>
    <xdr:cxnSp macro="">
      <xdr:nvCxnSpPr>
        <xdr:cNvPr id="62" name="Gerader Verbinder 61">
          <a:extLst>
            <a:ext uri="{FF2B5EF4-FFF2-40B4-BE49-F238E27FC236}">
              <a16:creationId xmlns:a16="http://schemas.microsoft.com/office/drawing/2014/main" id="{A68B2B11-BBB0-0E38-B609-B6307029FE2C}"/>
            </a:ext>
          </a:extLst>
        </xdr:cNvPr>
        <xdr:cNvCxnSpPr/>
      </xdr:nvCxnSpPr>
      <xdr:spPr bwMode="auto">
        <a:xfrm>
          <a:off x="12639675" y="4515909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17517</xdr:colOff>
      <xdr:row>16</xdr:row>
      <xdr:rowOff>4745</xdr:rowOff>
    </xdr:from>
    <xdr:to>
      <xdr:col>33</xdr:col>
      <xdr:colOff>70434</xdr:colOff>
      <xdr:row>16</xdr:row>
      <xdr:rowOff>4745</xdr:rowOff>
    </xdr:to>
    <xdr:cxnSp macro="">
      <xdr:nvCxnSpPr>
        <xdr:cNvPr id="63" name="Gerader Verbinder 62">
          <a:extLst>
            <a:ext uri="{FF2B5EF4-FFF2-40B4-BE49-F238E27FC236}">
              <a16:creationId xmlns:a16="http://schemas.microsoft.com/office/drawing/2014/main" id="{22737665-B3B5-44C3-B45B-FA2A499E7C4C}"/>
            </a:ext>
          </a:extLst>
        </xdr:cNvPr>
        <xdr:cNvCxnSpPr/>
      </xdr:nvCxnSpPr>
      <xdr:spPr bwMode="auto">
        <a:xfrm>
          <a:off x="12657192" y="5843570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5693</xdr:colOff>
      <xdr:row>24</xdr:row>
      <xdr:rowOff>12627</xdr:rowOff>
    </xdr:from>
    <xdr:to>
      <xdr:col>33</xdr:col>
      <xdr:colOff>58610</xdr:colOff>
      <xdr:row>24</xdr:row>
      <xdr:rowOff>12627</xdr:rowOff>
    </xdr:to>
    <xdr:cxnSp macro="">
      <xdr:nvCxnSpPr>
        <xdr:cNvPr id="64" name="Gerader Verbinder 63">
          <a:extLst>
            <a:ext uri="{FF2B5EF4-FFF2-40B4-BE49-F238E27FC236}">
              <a16:creationId xmlns:a16="http://schemas.microsoft.com/office/drawing/2014/main" id="{3EB60283-1B4A-4849-8425-60135951C1BD}"/>
            </a:ext>
          </a:extLst>
        </xdr:cNvPr>
        <xdr:cNvCxnSpPr/>
      </xdr:nvCxnSpPr>
      <xdr:spPr bwMode="auto">
        <a:xfrm>
          <a:off x="12645368" y="7184952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13576</xdr:colOff>
      <xdr:row>32</xdr:row>
      <xdr:rowOff>13941</xdr:rowOff>
    </xdr:from>
    <xdr:to>
      <xdr:col>33</xdr:col>
      <xdr:colOff>66493</xdr:colOff>
      <xdr:row>32</xdr:row>
      <xdr:rowOff>13941</xdr:rowOff>
    </xdr:to>
    <xdr:cxnSp macro="">
      <xdr:nvCxnSpPr>
        <xdr:cNvPr id="65" name="Gerader Verbinder 64">
          <a:extLst>
            <a:ext uri="{FF2B5EF4-FFF2-40B4-BE49-F238E27FC236}">
              <a16:creationId xmlns:a16="http://schemas.microsoft.com/office/drawing/2014/main" id="{C047922A-4A89-415F-9D57-F94FA8A0511A}"/>
            </a:ext>
          </a:extLst>
        </xdr:cNvPr>
        <xdr:cNvCxnSpPr/>
      </xdr:nvCxnSpPr>
      <xdr:spPr bwMode="auto">
        <a:xfrm>
          <a:off x="12653251" y="8519766"/>
          <a:ext cx="62441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Marcel" refreshedDate="45961.779960995373" backgroundQuery="1" createdVersion="6" refreshedVersion="6" minRefreshableVersion="3" recordCount="0" supportSubquery="1" supportAdvancedDrill="1">
  <cacheSource type="external" connectionId="1"/>
  <cacheFields count="6">
    <cacheField name="[Bereich1].[Spieler].[Spieler]" caption="Spieler" numFmtId="0" hierarchy="2" level="1">
      <sharedItems count="2">
        <s v=""/>
        <s v="0"/>
      </sharedItems>
    </cacheField>
    <cacheField name="[Measures].[Summe von MP]" caption="Summe von MP" numFmtId="0" hierarchy="12" level="32767"/>
    <cacheField name="[Measures].[Summe von Pkt.]" caption="Summe von Pkt." numFmtId="0" hierarchy="13" level="32767"/>
    <cacheField name="[Measures].[Summe von Aufn.]" caption="Summe von Aufn." numFmtId="0" hierarchy="14" level="32767"/>
    <cacheField name="[Measures].[Max von BED]" caption="Max von BED" numFmtId="0" hierarchy="17" level="32767"/>
    <cacheField name="[Measures].[Max von HS]" caption="Max von HS" numFmtId="0" hierarchy="18" level="32767"/>
  </cacheFields>
  <cacheHierarchies count="19">
    <cacheHierarchy uniqueName="[Bereich1].[Spiel Nr.]" caption="Spiel Nr." attribute="1" defaultMemberUniqueName="[Bereich1].[Spiel Nr.].[All]" allUniqueName="[Bereich1].[Spiel Nr.].[All]" dimensionUniqueName="[Bereich1]" displayFolder="" count="0" memberValueDatatype="20" unbalanced="0"/>
    <cacheHierarchy uniqueName="[Bereich1].[Spiel Pos.]" caption="Spiel Pos." attribute="1" defaultMemberUniqueName="[Bereich1].[Spiel Pos.].[All]" allUniqueName="[Bereich1].[Spiel Pos.].[All]" dimensionUniqueName="[Bereich1]" displayFolder="" count="0" memberValueDatatype="130" unbalanced="0"/>
    <cacheHierarchy uniqueName="[Bereich1].[Spieler]" caption="Spieler" attribute="1" defaultMemberUniqueName="[Bereich1].[Spieler].[All]" allUniqueName="[Bereich1].[Spieler].[All]" dimensionUniqueName="[Bereich1]" displayFolder="" count="2" memberValueDatatype="130" unbalanced="0">
      <fieldsUsage count="2">
        <fieldUsage x="-1"/>
        <fieldUsage x="0"/>
      </fieldsUsage>
    </cacheHierarchy>
    <cacheHierarchy uniqueName="[Bereich1].[MP]" caption="MP" attribute="1" defaultMemberUniqueName="[Bereich1].[MP].[All]" allUniqueName="[Bereich1].[MP].[All]" dimensionUniqueName="[Bereich1]" displayFolder="" count="0" memberValueDatatype="20" unbalanced="0"/>
    <cacheHierarchy uniqueName="[Bereich1].[Pkt.]" caption="Pkt." attribute="1" defaultMemberUniqueName="[Bereich1].[Pkt.].[All]" allUniqueName="[Bereich1].[Pkt.].[All]" dimensionUniqueName="[Bereich1]" displayFolder="" count="0" memberValueDatatype="20" unbalanced="0"/>
    <cacheHierarchy uniqueName="[Bereich1].[Aufn.]" caption="Aufn." attribute="1" defaultMemberUniqueName="[Bereich1].[Aufn.].[All]" allUniqueName="[Bereich1].[Aufn.].[All]" dimensionUniqueName="[Bereich1]" displayFolder="" count="0" memberValueDatatype="20" unbalanced="0"/>
    <cacheHierarchy uniqueName="[Bereich1].[GD]" caption="GD" attribute="1" defaultMemberUniqueName="[Bereich1].[GD].[All]" allUniqueName="[Bereich1].[GD].[All]" dimensionUniqueName="[Bereich1]" displayFolder="" count="0" memberValueDatatype="130" unbalanced="0"/>
    <cacheHierarchy uniqueName="[Bereich1].[BED]" caption="BED" attribute="1" defaultMemberUniqueName="[Bereich1].[BED].[All]" allUniqueName="[Bereich1].[BED].[All]" dimensionUniqueName="[Bereich1]" displayFolder="" count="0" memberValueDatatype="20" unbalanced="0"/>
    <cacheHierarchy uniqueName="[Bereich1].[HS]" caption="HS" attribute="1" defaultMemberUniqueName="[Bereich1].[HS].[All]" allUniqueName="[Bereich1].[HS].[All]" dimensionUniqueName="[Bereich1]" displayFolder="" count="0" memberValueDatatype="20" unbalanced="0"/>
    <cacheHierarchy uniqueName="[Measures].[__XL_Count Bereich1]" caption="__XL_Count Bereich1" measure="1" displayFolder="" measureGroup="Bereich1" count="0" hidden="1"/>
    <cacheHierarchy uniqueName="[Measures].[__No measures defined]" caption="__No measures defined" measure="1" displayFolder="" count="0" hidden="1"/>
    <cacheHierarchy uniqueName="[Measures].[Summe von Spiel Nr.]" caption="Summe von Spiel Nr." measure="1" displayFolder="" measureGroup="Bereich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me von MP]" caption="Summe von MP" measure="1" displayFolder="" measureGroup="Bereich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e von Pkt.]" caption="Summe von Pkt." measure="1" displayFolder="" measureGroup="Bereich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me von Aufn.]" caption="Summe von Aufn." measure="1" displayFolder="" measureGroup="Bereich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me von BED]" caption="Summe von BED" measure="1" displayFolder="" measureGroup="Bereich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e von HS]" caption="Summe von HS" measure="1" displayFolder="" measureGroup="Bereich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Max von BED]" caption="Max von BED" measure="1" displayFolder="" measureGroup="Bereich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ax von HS]" caption="Max von HS" measure="1" displayFolder="" measureGroup="Bereich1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name="Bereich1" uniqueName="[Bereich1]" caption="Bereich1"/>
    <dimension measure="1" name="Measures" uniqueName="[Measures]" caption="Measures"/>
  </dimensions>
  <measureGroups count="1">
    <measureGroup name="Bereich1" caption="Bereich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1">
  <location ref="M1:R4" firstHeaderRow="0" firstDataRow="1" firstDataCol="1"/>
  <pivotFields count="6"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me von MP" fld="1" baseField="0" baseItem="0"/>
    <dataField name="Summe von Pkt." fld="2" baseField="0" baseItem="0"/>
    <dataField name="Summe von Aufn." fld="3" baseField="0" baseItem="0"/>
    <dataField name="Max von BED" fld="4" subtotal="max" baseField="0" baseItem="0" numFmtId="164"/>
    <dataField name="Max von HS" fld="5" subtotal="max" baseField="0" baseItem="0"/>
  </dataFields>
  <formats count="12"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1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Max von BED"/>
    <pivotHierarchy dragToData="1" caption="Max von HS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erechnung_Rangliste!$A$1:$I$651">
        <x15:activeTabTopLevelEntity name="[Bereich1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J46"/>
  <sheetViews>
    <sheetView showGridLines="0" tabSelected="1" zoomScale="85" zoomScaleNormal="85" workbookViewId="0">
      <selection sqref="A1:BJ1"/>
    </sheetView>
  </sheetViews>
  <sheetFormatPr baseColWidth="10" defaultColWidth="11.42578125" defaultRowHeight="12.75" x14ac:dyDescent="0.2"/>
  <cols>
    <col min="1" max="1" width="3.5703125" style="67" customWidth="1"/>
    <col min="2" max="2" width="17.140625" style="66" customWidth="1"/>
    <col min="3" max="5" width="3.28515625" style="66" customWidth="1"/>
    <col min="6" max="6" width="5.7109375" style="69" customWidth="1"/>
    <col min="7" max="8" width="3.28515625" style="66" customWidth="1"/>
    <col min="9" max="9" width="8.5703125" style="66" customWidth="1"/>
    <col min="10" max="10" width="3.7109375" style="67" customWidth="1"/>
    <col min="11" max="11" width="17.140625" style="66" customWidth="1"/>
    <col min="12" max="14" width="3.28515625" style="66" customWidth="1"/>
    <col min="15" max="15" width="5.7109375" style="69" customWidth="1"/>
    <col min="16" max="17" width="3.28515625" style="66" customWidth="1"/>
    <col min="18" max="18" width="8.5703125" style="66" customWidth="1"/>
    <col min="19" max="19" width="3.42578125" style="66" customWidth="1"/>
    <col min="20" max="20" width="17.140625" style="66" customWidth="1"/>
    <col min="21" max="21" width="3.42578125" style="66" customWidth="1"/>
    <col min="22" max="23" width="3.28515625" style="66" customWidth="1"/>
    <col min="24" max="24" width="5.7109375" style="69" customWidth="1"/>
    <col min="25" max="26" width="3.28515625" style="66" customWidth="1"/>
    <col min="27" max="27" width="8.5703125" style="66" customWidth="1"/>
    <col min="28" max="28" width="4.140625" style="67" customWidth="1"/>
    <col min="29" max="29" width="17.140625" style="66" customWidth="1"/>
    <col min="30" max="32" width="3.28515625" style="66" customWidth="1"/>
    <col min="33" max="33" width="5.7109375" style="69" customWidth="1"/>
    <col min="34" max="35" width="3.28515625" style="66" customWidth="1"/>
    <col min="36" max="36" width="8.5703125" style="66" customWidth="1"/>
    <col min="37" max="37" width="4" style="67" customWidth="1"/>
    <col min="38" max="38" width="17.140625" style="66" customWidth="1"/>
    <col min="39" max="41" width="3.28515625" style="66" customWidth="1"/>
    <col min="42" max="42" width="5.7109375" style="69" customWidth="1"/>
    <col min="43" max="44" width="3.28515625" style="66" customWidth="1"/>
    <col min="45" max="45" width="8.5703125" style="66" customWidth="1"/>
    <col min="46" max="46" width="3.5703125" style="66" customWidth="1"/>
    <col min="47" max="47" width="17.140625" style="66" customWidth="1"/>
    <col min="48" max="50" width="3.28515625" style="66" customWidth="1"/>
    <col min="51" max="51" width="5.7109375" style="66" customWidth="1"/>
    <col min="52" max="53" width="3.28515625" style="66" customWidth="1"/>
    <col min="54" max="54" width="8.5703125" style="66" customWidth="1"/>
    <col min="55" max="55" width="3.5703125" style="66" customWidth="1"/>
    <col min="56" max="56" width="17.140625" style="66" customWidth="1"/>
    <col min="57" max="59" width="3.28515625" style="66" customWidth="1"/>
    <col min="60" max="60" width="5.7109375" style="69" customWidth="1"/>
    <col min="61" max="62" width="3.28515625" style="66" customWidth="1"/>
    <col min="63" max="16384" width="11.42578125" style="66"/>
  </cols>
  <sheetData>
    <row r="1" spans="1:62" ht="18.75" x14ac:dyDescent="0.2">
      <c r="A1" s="85" t="s">
        <v>64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7"/>
    </row>
    <row r="3" spans="1:62" x14ac:dyDescent="0.2">
      <c r="B3" s="68" t="s">
        <v>13</v>
      </c>
      <c r="C3" s="88" t="s">
        <v>65</v>
      </c>
      <c r="D3" s="88"/>
      <c r="E3" s="88"/>
      <c r="F3" s="88"/>
      <c r="G3" s="88"/>
      <c r="H3" s="88"/>
    </row>
    <row r="4" spans="1:62" x14ac:dyDescent="0.2">
      <c r="B4" s="68" t="s">
        <v>12</v>
      </c>
      <c r="C4" s="88" t="s">
        <v>66</v>
      </c>
      <c r="D4" s="88"/>
      <c r="E4" s="88"/>
      <c r="F4" s="88"/>
      <c r="G4" s="88"/>
      <c r="H4" s="88"/>
    </row>
    <row r="7" spans="1:62" x14ac:dyDescent="0.2">
      <c r="B7" s="82" t="s">
        <v>15</v>
      </c>
      <c r="C7" s="83"/>
      <c r="D7" s="83"/>
      <c r="E7" s="83"/>
      <c r="F7" s="83"/>
      <c r="G7" s="83"/>
      <c r="H7" s="84"/>
      <c r="K7" s="82" t="s">
        <v>19</v>
      </c>
      <c r="L7" s="83"/>
      <c r="M7" s="83"/>
      <c r="N7" s="83"/>
      <c r="O7" s="83"/>
      <c r="P7" s="83"/>
      <c r="Q7" s="84"/>
      <c r="T7" s="82" t="s">
        <v>14</v>
      </c>
      <c r="U7" s="83"/>
      <c r="V7" s="83"/>
      <c r="W7" s="83"/>
      <c r="X7" s="83"/>
      <c r="Y7" s="83"/>
      <c r="Z7" s="84"/>
      <c r="AC7" s="82" t="s">
        <v>22</v>
      </c>
      <c r="AD7" s="83"/>
      <c r="AE7" s="83"/>
      <c r="AF7" s="83"/>
      <c r="AG7" s="83"/>
      <c r="AH7" s="83"/>
      <c r="AI7" s="84"/>
      <c r="AL7" s="82" t="s">
        <v>16</v>
      </c>
      <c r="AM7" s="83"/>
      <c r="AN7" s="83"/>
      <c r="AO7" s="83"/>
      <c r="AP7" s="83"/>
      <c r="AQ7" s="83"/>
      <c r="AR7" s="84"/>
      <c r="AU7" s="82" t="s">
        <v>17</v>
      </c>
      <c r="AV7" s="83"/>
      <c r="AW7" s="83"/>
      <c r="AX7" s="83"/>
      <c r="AY7" s="83"/>
      <c r="AZ7" s="83"/>
      <c r="BA7" s="84"/>
      <c r="BD7" s="82" t="s">
        <v>8</v>
      </c>
      <c r="BE7" s="83"/>
      <c r="BF7" s="83"/>
      <c r="BG7" s="83"/>
      <c r="BH7" s="83"/>
      <c r="BI7" s="84"/>
    </row>
    <row r="8" spans="1:62" ht="13.5" thickBot="1" x14ac:dyDescent="0.25">
      <c r="S8" s="70"/>
      <c r="T8" s="67"/>
      <c r="U8" s="71" t="s">
        <v>2</v>
      </c>
      <c r="V8" s="71" t="s">
        <v>18</v>
      </c>
      <c r="W8" s="71" t="s">
        <v>0</v>
      </c>
      <c r="X8" s="72" t="s">
        <v>23</v>
      </c>
      <c r="Y8" s="71" t="s">
        <v>20</v>
      </c>
      <c r="Z8" s="71" t="s">
        <v>1</v>
      </c>
    </row>
    <row r="9" spans="1:62" x14ac:dyDescent="0.2">
      <c r="S9" s="70">
        <v>1</v>
      </c>
      <c r="T9" s="4"/>
      <c r="U9" s="3"/>
      <c r="V9" s="3"/>
      <c r="W9" s="3"/>
      <c r="X9" s="75" t="e">
        <f>TRUNC(U9/V9,3)</f>
        <v>#DIV/0!</v>
      </c>
      <c r="Y9" s="3"/>
      <c r="Z9" s="3">
        <v>0</v>
      </c>
    </row>
    <row r="10" spans="1:62" ht="13.5" thickBot="1" x14ac:dyDescent="0.25">
      <c r="C10" s="71" t="s">
        <v>2</v>
      </c>
      <c r="D10" s="71" t="s">
        <v>18</v>
      </c>
      <c r="E10" s="71" t="s">
        <v>0</v>
      </c>
      <c r="F10" s="72" t="s">
        <v>23</v>
      </c>
      <c r="G10" s="71" t="s">
        <v>20</v>
      </c>
      <c r="H10" s="71" t="s">
        <v>1</v>
      </c>
      <c r="L10" s="71" t="s">
        <v>2</v>
      </c>
      <c r="M10" s="71" t="s">
        <v>18</v>
      </c>
      <c r="N10" s="71" t="s">
        <v>0</v>
      </c>
      <c r="O10" s="72" t="s">
        <v>23</v>
      </c>
      <c r="P10" s="71" t="s">
        <v>20</v>
      </c>
      <c r="Q10" s="71" t="s">
        <v>1</v>
      </c>
      <c r="S10" s="70"/>
      <c r="T10" s="5"/>
      <c r="U10" s="3"/>
      <c r="V10" s="74">
        <f>V9</f>
        <v>0</v>
      </c>
      <c r="W10" s="3"/>
      <c r="X10" s="75" t="e">
        <f>TRUNC(U10/V10,3)</f>
        <v>#DIV/0!</v>
      </c>
      <c r="Y10" s="3"/>
      <c r="Z10" s="3">
        <v>0</v>
      </c>
      <c r="AD10" s="71" t="s">
        <v>2</v>
      </c>
      <c r="AE10" s="71" t="s">
        <v>18</v>
      </c>
      <c r="AF10" s="71" t="s">
        <v>0</v>
      </c>
      <c r="AG10" s="72" t="s">
        <v>23</v>
      </c>
      <c r="AH10" s="71" t="s">
        <v>20</v>
      </c>
      <c r="AI10" s="71" t="s">
        <v>1</v>
      </c>
      <c r="AM10" s="71" t="s">
        <v>2</v>
      </c>
      <c r="AN10" s="71" t="s">
        <v>18</v>
      </c>
      <c r="AO10" s="71" t="s">
        <v>0</v>
      </c>
      <c r="AP10" s="72" t="s">
        <v>23</v>
      </c>
      <c r="AQ10" s="71" t="s">
        <v>20</v>
      </c>
      <c r="AR10" s="71" t="s">
        <v>1</v>
      </c>
    </row>
    <row r="11" spans="1:62" x14ac:dyDescent="0.2">
      <c r="A11" s="67">
        <v>17</v>
      </c>
      <c r="B11" s="4"/>
      <c r="C11" s="3"/>
      <c r="D11" s="3"/>
      <c r="E11" s="3"/>
      <c r="F11" s="75" t="e">
        <f>TRUNC(C11/D11,3)</f>
        <v>#DIV/0!</v>
      </c>
      <c r="G11" s="3"/>
      <c r="H11" s="3">
        <v>0</v>
      </c>
      <c r="J11" s="67">
        <v>11</v>
      </c>
      <c r="K11" s="73" t="str">
        <f>IF(OR(U9="",U10=""),"",IF(U9&lt;&gt;U10,IF(U9&lt;U10,T9,T10),IF(AND(Y9&lt;&gt;"",Y10&lt;&gt;""),IF(Y9&lt;Y10,T9,T10),"")))</f>
        <v/>
      </c>
      <c r="L11" s="3"/>
      <c r="M11" s="3"/>
      <c r="N11" s="3"/>
      <c r="O11" s="75" t="e">
        <f>TRUNC(L11/M11,3)</f>
        <v>#DIV/0!</v>
      </c>
      <c r="P11" s="3"/>
      <c r="Q11" s="3">
        <v>0</v>
      </c>
      <c r="S11" s="70"/>
      <c r="X11" s="75"/>
      <c r="AB11" s="67">
        <v>9</v>
      </c>
      <c r="AC11" s="73" t="str">
        <f>IF(OR(U9="",U10=""),"",IF(U9&lt;&gt;U10,IF(U9&gt;U10,T9,T10),IF(AND(Y9&lt;&gt;"",Y10&lt;&gt;""),IF(Y9&gt;Y10,T9,T10),"")))</f>
        <v/>
      </c>
      <c r="AD11" s="3"/>
      <c r="AE11" s="3"/>
      <c r="AF11" s="3"/>
      <c r="AG11" s="75" t="e">
        <f>TRUNC(AD11/AE11,3)</f>
        <v>#DIV/0!</v>
      </c>
      <c r="AH11" s="3"/>
      <c r="AI11" s="3">
        <v>0</v>
      </c>
      <c r="AK11" s="67">
        <v>23</v>
      </c>
      <c r="AL11" s="73" t="str">
        <f>IF(OR(AD11="",AD12=""),"",IF(AD11&lt;&gt;AD12,IF(AD11&gt;AD12,AC11,AC12),IF(AND(AH11&lt;&gt;"",AH12&lt;&gt;""),IF(AH11&gt;AH12,AC11,AC12),"")))</f>
        <v/>
      </c>
      <c r="AM11" s="3"/>
      <c r="AN11" s="3"/>
      <c r="AO11" s="3"/>
      <c r="AP11" s="75" t="e">
        <f>TRUNC(AM11/AN11,3)</f>
        <v>#DIV/0!</v>
      </c>
      <c r="AQ11" s="3"/>
      <c r="AR11" s="3">
        <v>0</v>
      </c>
    </row>
    <row r="12" spans="1:62" ht="13.5" thickBot="1" x14ac:dyDescent="0.25">
      <c r="B12" s="5"/>
      <c r="C12" s="3"/>
      <c r="D12" s="74">
        <f>D11</f>
        <v>0</v>
      </c>
      <c r="E12" s="3"/>
      <c r="F12" s="75" t="e">
        <f>TRUNC(C12/D12,3)</f>
        <v>#DIV/0!</v>
      </c>
      <c r="G12" s="3"/>
      <c r="H12" s="3">
        <v>0</v>
      </c>
      <c r="K12" s="76" t="str">
        <f>IF(OR(U13="",U14=""),"",IF(U13&lt;&gt;U14,IF(U13&lt;U14,T13,T14),IF(AND(Y13&lt;&gt;"",Y14&lt;&gt;""),IF(Y13&lt;Y14,T13,T14),"")))</f>
        <v/>
      </c>
      <c r="L12" s="3"/>
      <c r="M12" s="74">
        <f>M11</f>
        <v>0</v>
      </c>
      <c r="N12" s="3"/>
      <c r="O12" s="75" t="e">
        <f>TRUNC(L12/M12,3)</f>
        <v>#DIV/0!</v>
      </c>
      <c r="P12" s="3"/>
      <c r="Q12" s="3">
        <v>0</v>
      </c>
      <c r="S12" s="70"/>
      <c r="U12" s="71"/>
      <c r="V12" s="71"/>
      <c r="W12" s="71"/>
      <c r="X12" s="75"/>
      <c r="Y12" s="71"/>
      <c r="Z12" s="71"/>
      <c r="AC12" s="76" t="str">
        <f>IF(OR(U13="",U14=""),"",IF(U13&lt;&gt;U14,IF(U13&gt;U14,T13,T14),IF(AND(Y13&lt;&gt;"",Y14&lt;&gt;""),IF(Y13&gt;Y14,T13,T14),"")))</f>
        <v/>
      </c>
      <c r="AD12" s="3"/>
      <c r="AE12" s="74">
        <f>AE11</f>
        <v>0</v>
      </c>
      <c r="AF12" s="3"/>
      <c r="AG12" s="75" t="e">
        <f>TRUNC(AD12/AE12,3)</f>
        <v>#DIV/0!</v>
      </c>
      <c r="AH12" s="3"/>
      <c r="AI12" s="3">
        <v>0</v>
      </c>
      <c r="AL12" s="5"/>
      <c r="AM12" s="3"/>
      <c r="AN12" s="74">
        <f>AN11</f>
        <v>0</v>
      </c>
      <c r="AO12" s="3"/>
      <c r="AP12" s="75" t="e">
        <f>TRUNC(AM12/AN12,3)</f>
        <v>#DIV/0!</v>
      </c>
      <c r="AQ12" s="3"/>
      <c r="AR12" s="3">
        <v>0</v>
      </c>
    </row>
    <row r="13" spans="1:62" x14ac:dyDescent="0.2">
      <c r="F13" s="75"/>
      <c r="O13" s="75"/>
      <c r="S13" s="70">
        <v>2</v>
      </c>
      <c r="T13" s="4"/>
      <c r="U13" s="3"/>
      <c r="V13" s="3"/>
      <c r="W13" s="3"/>
      <c r="X13" s="75" t="e">
        <f>TRUNC(U13/V13,3)</f>
        <v>#DIV/0!</v>
      </c>
      <c r="Y13" s="3"/>
      <c r="Z13" s="3">
        <v>0</v>
      </c>
      <c r="AG13" s="75"/>
      <c r="AP13" s="75"/>
    </row>
    <row r="14" spans="1:62" ht="13.5" thickBot="1" x14ac:dyDescent="0.25">
      <c r="F14" s="75"/>
      <c r="O14" s="75"/>
      <c r="S14" s="70"/>
      <c r="T14" s="5"/>
      <c r="U14" s="3"/>
      <c r="V14" s="74">
        <f>V13</f>
        <v>0</v>
      </c>
      <c r="W14" s="3"/>
      <c r="X14" s="75" t="e">
        <f>TRUNC(U14/V14,3)</f>
        <v>#DIV/0!</v>
      </c>
      <c r="Y14" s="3"/>
      <c r="Z14" s="3">
        <v>0</v>
      </c>
      <c r="AG14" s="75"/>
      <c r="AP14" s="75"/>
      <c r="AV14" s="71" t="s">
        <v>2</v>
      </c>
      <c r="AW14" s="71" t="s">
        <v>18</v>
      </c>
      <c r="AX14" s="71" t="s">
        <v>0</v>
      </c>
      <c r="AY14" s="72" t="s">
        <v>23</v>
      </c>
      <c r="AZ14" s="71" t="s">
        <v>20</v>
      </c>
      <c r="BA14" s="71" t="s">
        <v>1</v>
      </c>
    </row>
    <row r="15" spans="1:62" x14ac:dyDescent="0.2">
      <c r="F15" s="75"/>
      <c r="O15" s="75"/>
      <c r="S15" s="70"/>
      <c r="X15" s="75"/>
      <c r="AG15" s="75"/>
      <c r="AP15" s="75"/>
      <c r="AT15" s="67">
        <v>27</v>
      </c>
      <c r="AU15" s="73" t="str">
        <f>IF(OR(AM11="",AM12=""),"",IF(AM11&lt;&gt;AM12,IF(AM11&gt;AM12,AL11,AL12),IF(AND(AQ11&lt;&gt;"",AQ12&lt;&gt;""),IF(AQ11&gt;AQ12,AL11,AL12),"")))</f>
        <v/>
      </c>
      <c r="AV15" s="3"/>
      <c r="AW15" s="3"/>
      <c r="AX15" s="3"/>
      <c r="AY15" s="75" t="e">
        <f>TRUNC(AV15/AW15,3)</f>
        <v>#DIV/0!</v>
      </c>
      <c r="AZ15" s="3"/>
      <c r="BA15" s="3">
        <v>0</v>
      </c>
    </row>
    <row r="16" spans="1:62" ht="13.5" thickBot="1" x14ac:dyDescent="0.25">
      <c r="F16" s="75"/>
      <c r="O16" s="75"/>
      <c r="S16" s="70"/>
      <c r="X16" s="75"/>
      <c r="AG16" s="75"/>
      <c r="AP16" s="75"/>
      <c r="AU16" s="76" t="str">
        <f>IF(OR(AM19="",AM20=""),"",IF(AM19&lt;&gt;AM20,IF(AM19&gt;AM20,AL19,AL20),IF(AND(AQ19&lt;&gt;"",AQ20&lt;&gt;""),IF(AQ19&gt;AQ20,AL19,AL20),"")))</f>
        <v/>
      </c>
      <c r="AV16" s="3"/>
      <c r="AW16" s="74">
        <f>AW15</f>
        <v>0</v>
      </c>
      <c r="AX16" s="3"/>
      <c r="AY16" s="75" t="e">
        <f>TRUNC(AV16/AW16,3)</f>
        <v>#DIV/0!</v>
      </c>
      <c r="AZ16" s="3"/>
      <c r="BA16" s="3">
        <v>0</v>
      </c>
    </row>
    <row r="17" spans="1:62" x14ac:dyDescent="0.2">
      <c r="F17" s="75"/>
      <c r="O17" s="75"/>
      <c r="S17" s="70">
        <v>3</v>
      </c>
      <c r="T17" s="4"/>
      <c r="U17" s="3"/>
      <c r="V17" s="3"/>
      <c r="W17" s="3"/>
      <c r="X17" s="75" t="e">
        <f>TRUNC(U17/V17,3)</f>
        <v>#DIV/0!</v>
      </c>
      <c r="Y17" s="3"/>
      <c r="Z17" s="3">
        <v>0</v>
      </c>
      <c r="AG17" s="75"/>
      <c r="AP17" s="75"/>
    </row>
    <row r="18" spans="1:62" ht="13.5" thickBot="1" x14ac:dyDescent="0.25">
      <c r="F18" s="75"/>
      <c r="O18" s="75"/>
      <c r="S18" s="70"/>
      <c r="T18" s="5"/>
      <c r="U18" s="3"/>
      <c r="V18" s="74">
        <f>V17</f>
        <v>0</v>
      </c>
      <c r="W18" s="3"/>
      <c r="X18" s="75" t="e">
        <f>TRUNC(U18/V18,3)</f>
        <v>#DIV/0!</v>
      </c>
      <c r="Y18" s="3"/>
      <c r="Z18" s="3">
        <v>0</v>
      </c>
      <c r="AG18" s="75"/>
      <c r="AP18" s="75"/>
    </row>
    <row r="19" spans="1:62" x14ac:dyDescent="0.2">
      <c r="A19" s="67">
        <v>18</v>
      </c>
      <c r="B19" s="4"/>
      <c r="C19" s="3"/>
      <c r="D19" s="3"/>
      <c r="E19" s="3"/>
      <c r="F19" s="75" t="e">
        <f>TRUNC(C19/D19,3)</f>
        <v>#DIV/0!</v>
      </c>
      <c r="G19" s="3"/>
      <c r="H19" s="3">
        <v>0</v>
      </c>
      <c r="J19" s="67">
        <v>12</v>
      </c>
      <c r="K19" s="73" t="str">
        <f>IF(OR(U17="",U18=""),"",IF(U17&lt;&gt;U18,IF(U17&lt;U18,T17,T18),IF(AND(Y17&lt;&gt;"",Y18&lt;&gt;""),IF(Y17&lt;Y18,T17,T18),"")))</f>
        <v/>
      </c>
      <c r="L19" s="3"/>
      <c r="M19" s="3"/>
      <c r="N19" s="3"/>
      <c r="O19" s="75" t="e">
        <f>TRUNC(L19/M19,3)</f>
        <v>#DIV/0!</v>
      </c>
      <c r="P19" s="3"/>
      <c r="Q19" s="3">
        <v>0</v>
      </c>
      <c r="S19" s="70"/>
      <c r="X19" s="75"/>
      <c r="AB19" s="67">
        <v>10</v>
      </c>
      <c r="AC19" s="73" t="str">
        <f>IF(OR(U17="",U18=""),"",IF(U17&lt;&gt;U18,IF(U17&gt;U18,T17,T18),IF(AND(Y17&lt;&gt;"",Y18&lt;&gt;""),IF(Y17&gt;Y18,T17,T18),"")))</f>
        <v/>
      </c>
      <c r="AD19" s="3"/>
      <c r="AE19" s="3"/>
      <c r="AF19" s="3"/>
      <c r="AG19" s="75" t="e">
        <f>TRUNC(AD19/AE19,3)</f>
        <v>#DIV/0!</v>
      </c>
      <c r="AH19" s="3"/>
      <c r="AI19" s="3">
        <v>0</v>
      </c>
      <c r="AK19" s="67">
        <v>24</v>
      </c>
      <c r="AL19" s="73" t="str">
        <f>IF(OR(AD19="",AD20=""),"",IF(AD19&lt;&gt;AD20,IF(AD19&gt;AD20,AC19,AC20),IF(AND(AH19&lt;&gt;"",AH20&lt;&gt;""),IF(AH19&gt;AH20,AC19,AC20),"")))</f>
        <v/>
      </c>
      <c r="AM19" s="3"/>
      <c r="AN19" s="3"/>
      <c r="AO19" s="3"/>
      <c r="AP19" s="75" t="e">
        <f>TRUNC(AM19/AN19,3)</f>
        <v>#DIV/0!</v>
      </c>
      <c r="AQ19" s="3"/>
      <c r="AR19" s="3">
        <v>0</v>
      </c>
    </row>
    <row r="20" spans="1:62" ht="13.5" thickBot="1" x14ac:dyDescent="0.25">
      <c r="B20" s="5"/>
      <c r="C20" s="3"/>
      <c r="D20" s="74">
        <f>D19</f>
        <v>0</v>
      </c>
      <c r="E20" s="3"/>
      <c r="F20" s="75" t="e">
        <f>TRUNC(C20/D20,3)</f>
        <v>#DIV/0!</v>
      </c>
      <c r="G20" s="3"/>
      <c r="H20" s="3">
        <v>0</v>
      </c>
      <c r="K20" s="76" t="str">
        <f>IF(OR(U21="",U22=""),"",IF(U21&lt;&gt;U22,IF(U21&lt;U22,T21,T22),IF(AND(Y21&lt;&gt;"",Y22&lt;&gt;""),IF(Y21&lt;Y22,T21,T22),"")))</f>
        <v/>
      </c>
      <c r="L20" s="3"/>
      <c r="M20" s="74">
        <f>M19</f>
        <v>0</v>
      </c>
      <c r="N20" s="3"/>
      <c r="O20" s="75" t="e">
        <f>TRUNC(L20/M20,3)</f>
        <v>#DIV/0!</v>
      </c>
      <c r="P20" s="3"/>
      <c r="Q20" s="3">
        <v>0</v>
      </c>
      <c r="S20" s="70"/>
      <c r="X20" s="75"/>
      <c r="AC20" s="76" t="str">
        <f>IF(OR(U21="",U22=""),"",IF(U21&lt;&gt;U22,IF(U21&gt;U22,T21,T22),IF(AND(Y21&lt;&gt;"",Y22&lt;&gt;""),IF(Y21&gt;Y22,T21,T22),"")))</f>
        <v/>
      </c>
      <c r="AD20" s="3"/>
      <c r="AE20" s="74">
        <f>AE19</f>
        <v>0</v>
      </c>
      <c r="AF20" s="3"/>
      <c r="AG20" s="75" t="e">
        <f>TRUNC(AD20/AE20,3)</f>
        <v>#DIV/0!</v>
      </c>
      <c r="AH20" s="3"/>
      <c r="AI20" s="3">
        <v>0</v>
      </c>
      <c r="AL20" s="5"/>
      <c r="AM20" s="3"/>
      <c r="AN20" s="74">
        <f>AN19</f>
        <v>0</v>
      </c>
      <c r="AO20" s="3"/>
      <c r="AP20" s="75" t="e">
        <f>TRUNC(AM20/AN20,3)</f>
        <v>#DIV/0!</v>
      </c>
      <c r="AQ20" s="3"/>
      <c r="AR20" s="3">
        <v>0</v>
      </c>
    </row>
    <row r="21" spans="1:62" x14ac:dyDescent="0.2">
      <c r="F21" s="75"/>
      <c r="O21" s="75"/>
      <c r="S21" s="70">
        <v>4</v>
      </c>
      <c r="T21" s="4"/>
      <c r="U21" s="3"/>
      <c r="V21" s="3"/>
      <c r="W21" s="3"/>
      <c r="X21" s="75" t="e">
        <f>TRUNC(U21/V21,3)</f>
        <v>#DIV/0!</v>
      </c>
      <c r="Y21" s="3"/>
      <c r="Z21" s="3">
        <v>0</v>
      </c>
      <c r="AG21" s="75"/>
      <c r="AP21" s="75"/>
    </row>
    <row r="22" spans="1:62" ht="13.5" thickBot="1" x14ac:dyDescent="0.25">
      <c r="F22" s="75"/>
      <c r="O22" s="75"/>
      <c r="S22" s="70"/>
      <c r="T22" s="5"/>
      <c r="U22" s="3"/>
      <c r="V22" s="74">
        <f>V21</f>
        <v>0</v>
      </c>
      <c r="W22" s="3"/>
      <c r="X22" s="75" t="e">
        <f>TRUNC(U22/V22,3)</f>
        <v>#DIV/0!</v>
      </c>
      <c r="Y22" s="3"/>
      <c r="Z22" s="3">
        <v>0</v>
      </c>
      <c r="AG22" s="75"/>
      <c r="AP22" s="75"/>
      <c r="BE22" s="71" t="s">
        <v>2</v>
      </c>
      <c r="BF22" s="71" t="s">
        <v>18</v>
      </c>
      <c r="BG22" s="71" t="s">
        <v>0</v>
      </c>
      <c r="BH22" s="72" t="s">
        <v>23</v>
      </c>
      <c r="BI22" s="71" t="s">
        <v>20</v>
      </c>
      <c r="BJ22" s="71" t="s">
        <v>1</v>
      </c>
    </row>
    <row r="23" spans="1:62" x14ac:dyDescent="0.2">
      <c r="F23" s="75"/>
      <c r="O23" s="75"/>
      <c r="S23" s="70"/>
      <c r="X23" s="75"/>
      <c r="AG23" s="75"/>
      <c r="AP23" s="75"/>
      <c r="BC23" s="66">
        <v>32</v>
      </c>
      <c r="BD23" s="73" t="str">
        <f>IF(OR(AV15="",AV16=""),"",IF(AV15&lt;&gt;AV16,IF(AV15&gt;AV16,AU15,AU16),IF(AND(AZ15&lt;&gt;"",AZ16&lt;&gt;""),IF(AZ15&gt;AZ16,AU15,AU16),"")))</f>
        <v/>
      </c>
      <c r="BE23" s="3"/>
      <c r="BF23" s="3"/>
      <c r="BG23" s="3"/>
      <c r="BH23" s="75" t="e">
        <f>TRUNC(BE23/BF23,3)</f>
        <v>#DIV/0!</v>
      </c>
      <c r="BI23" s="3"/>
      <c r="BJ23" s="3">
        <v>0</v>
      </c>
    </row>
    <row r="24" spans="1:62" ht="13.5" thickBot="1" x14ac:dyDescent="0.25">
      <c r="F24" s="75"/>
      <c r="O24" s="75"/>
      <c r="S24" s="70"/>
      <c r="X24" s="75"/>
      <c r="AG24" s="75"/>
      <c r="AP24" s="75"/>
      <c r="BD24" s="76" t="str">
        <f>IF(OR(AV31="",AV32=""),"",IF(AV31&lt;&gt;AV32,IF(AV31&gt;AV32,AU31,AU32),IF(AND(AZ31&lt;&gt;"",AZ32&lt;&gt;""),IF(AZ31&gt;AZ32,AU31,AU32),"")))</f>
        <v/>
      </c>
      <c r="BE24" s="3"/>
      <c r="BF24" s="74">
        <f>BF23</f>
        <v>0</v>
      </c>
      <c r="BG24" s="3"/>
      <c r="BH24" s="75" t="e">
        <f>TRUNC(BE24/BF24,3)</f>
        <v>#DIV/0!</v>
      </c>
      <c r="BI24" s="3"/>
      <c r="BJ24" s="3">
        <v>0</v>
      </c>
    </row>
    <row r="25" spans="1:62" x14ac:dyDescent="0.2">
      <c r="F25" s="75"/>
      <c r="O25" s="75"/>
      <c r="S25" s="70">
        <v>5</v>
      </c>
      <c r="T25" s="4"/>
      <c r="U25" s="3"/>
      <c r="V25" s="3"/>
      <c r="W25" s="3"/>
      <c r="X25" s="75" t="e">
        <f>TRUNC(U25/V25,3)</f>
        <v>#DIV/0!</v>
      </c>
      <c r="Y25" s="3"/>
      <c r="Z25" s="3">
        <v>0</v>
      </c>
      <c r="AG25" s="75"/>
      <c r="AP25" s="75"/>
    </row>
    <row r="26" spans="1:62" ht="13.5" thickBot="1" x14ac:dyDescent="0.25">
      <c r="F26" s="75"/>
      <c r="O26" s="75"/>
      <c r="S26" s="70"/>
      <c r="T26" s="5"/>
      <c r="U26" s="3"/>
      <c r="V26" s="74">
        <f>V25</f>
        <v>0</v>
      </c>
      <c r="W26" s="3"/>
      <c r="X26" s="75" t="e">
        <f>TRUNC(U26/V26,3)</f>
        <v>#DIV/0!</v>
      </c>
      <c r="Y26" s="3"/>
      <c r="Z26" s="3">
        <v>0</v>
      </c>
      <c r="AG26" s="75"/>
      <c r="AP26" s="75"/>
    </row>
    <row r="27" spans="1:62" x14ac:dyDescent="0.2">
      <c r="A27" s="67">
        <v>21</v>
      </c>
      <c r="B27" s="4"/>
      <c r="C27" s="3"/>
      <c r="D27" s="3"/>
      <c r="E27" s="3"/>
      <c r="F27" s="75" t="e">
        <f>TRUNC(C27/D27,3)</f>
        <v>#DIV/0!</v>
      </c>
      <c r="G27" s="3"/>
      <c r="H27" s="3">
        <v>0</v>
      </c>
      <c r="J27" s="67">
        <v>15</v>
      </c>
      <c r="K27" s="73" t="str">
        <f>IF(OR(U25="",U26=""),"",IF(U25&lt;&gt;U26,IF(U25&lt;U26,T25,T26),IF(AND(Y25&lt;&gt;"",Y26&lt;&gt;""),IF(Y25&lt;Y26,T25,T26),"")))</f>
        <v/>
      </c>
      <c r="L27" s="3"/>
      <c r="M27" s="3"/>
      <c r="N27" s="3"/>
      <c r="O27" s="75" t="e">
        <f>TRUNC(L27/M27,3)</f>
        <v>#DIV/0!</v>
      </c>
      <c r="P27" s="3"/>
      <c r="Q27" s="3">
        <v>0</v>
      </c>
      <c r="S27" s="70"/>
      <c r="X27" s="75"/>
      <c r="AB27" s="67">
        <v>13</v>
      </c>
      <c r="AC27" s="73" t="str">
        <f>IF(OR(U25="",U26=""),"",IF(U25&lt;&gt;U26,IF(U25&gt;U26,T25,T26),IF(AND(Y25&lt;&gt;"",Y26&lt;&gt;""),IF(Y25&gt;Y26,T25,T26),"")))</f>
        <v/>
      </c>
      <c r="AD27" s="3"/>
      <c r="AE27" s="3"/>
      <c r="AF27" s="3"/>
      <c r="AG27" s="75" t="e">
        <f>TRUNC(AD27/AE27,3)</f>
        <v>#DIV/0!</v>
      </c>
      <c r="AH27" s="3"/>
      <c r="AI27" s="3">
        <v>0</v>
      </c>
      <c r="AK27" s="67">
        <v>25</v>
      </c>
      <c r="AL27" s="73" t="str">
        <f>IF(OR(AD27="",AD28=""),"",IF(AD27&lt;&gt;AD28,IF(AD27&gt;AD28,AC27,AC28),IF(AND(AH27&lt;&gt;"",AH28&lt;&gt;""),IF(AH27&gt;AH28,AC27,AC28),"")))</f>
        <v/>
      </c>
      <c r="AM27" s="3"/>
      <c r="AN27" s="3"/>
      <c r="AO27" s="3"/>
      <c r="AP27" s="75" t="e">
        <f>TRUNC(AM27/AN27,3)</f>
        <v>#DIV/0!</v>
      </c>
      <c r="AQ27" s="3"/>
      <c r="AR27" s="3">
        <v>0</v>
      </c>
    </row>
    <row r="28" spans="1:62" ht="13.5" thickBot="1" x14ac:dyDescent="0.25">
      <c r="B28" s="5"/>
      <c r="C28" s="3"/>
      <c r="D28" s="74">
        <f>D27</f>
        <v>0</v>
      </c>
      <c r="E28" s="3"/>
      <c r="F28" s="75" t="e">
        <f>TRUNC(C28/D28,3)</f>
        <v>#DIV/0!</v>
      </c>
      <c r="G28" s="3"/>
      <c r="H28" s="3">
        <v>0</v>
      </c>
      <c r="K28" s="76" t="str">
        <f>IF(OR(U29="",U30=""),"",IF(U29&lt;&gt;U30,IF(U29&lt;U30,T29,T30),IF(AND(Y29&lt;&gt;"",Y30&lt;&gt;""),IF(Y29&lt;Y30,T29,T30),"")))</f>
        <v/>
      </c>
      <c r="L28" s="3"/>
      <c r="M28" s="74">
        <f>M27</f>
        <v>0</v>
      </c>
      <c r="N28" s="3"/>
      <c r="O28" s="75" t="e">
        <f>TRUNC(L28/M28,3)</f>
        <v>#DIV/0!</v>
      </c>
      <c r="P28" s="3"/>
      <c r="Q28" s="3">
        <v>0</v>
      </c>
      <c r="S28" s="70"/>
      <c r="X28" s="75"/>
      <c r="AC28" s="76" t="str">
        <f>IF(OR(U29="",U30=""),"",IF(U29&lt;&gt;U30,IF(U29&gt;U30,T29,T30),IF(AND(Y29&lt;&gt;"",Y30&lt;&gt;""),IF(Y29&gt;Y30,T29,T30),"")))</f>
        <v/>
      </c>
      <c r="AD28" s="3"/>
      <c r="AE28" s="74">
        <f>AE27</f>
        <v>0</v>
      </c>
      <c r="AF28" s="3"/>
      <c r="AG28" s="75" t="e">
        <f>TRUNC(AD28/AE28,3)</f>
        <v>#DIV/0!</v>
      </c>
      <c r="AH28" s="3"/>
      <c r="AI28" s="3">
        <v>0</v>
      </c>
      <c r="AL28" s="5"/>
      <c r="AM28" s="3"/>
      <c r="AN28" s="74">
        <f>AN27</f>
        <v>0</v>
      </c>
      <c r="AO28" s="3"/>
      <c r="AP28" s="75" t="e">
        <f>TRUNC(AM28/AN28,3)</f>
        <v>#DIV/0!</v>
      </c>
      <c r="AQ28" s="3"/>
      <c r="AR28" s="3">
        <v>0</v>
      </c>
    </row>
    <row r="29" spans="1:62" x14ac:dyDescent="0.2">
      <c r="F29" s="75"/>
      <c r="O29" s="75"/>
      <c r="S29" s="70">
        <v>6</v>
      </c>
      <c r="T29" s="4"/>
      <c r="U29" s="3"/>
      <c r="V29" s="3"/>
      <c r="W29" s="3"/>
      <c r="X29" s="75" t="e">
        <f>TRUNC(U29/V29,3)</f>
        <v>#DIV/0!</v>
      </c>
      <c r="Y29" s="3"/>
      <c r="Z29" s="3">
        <v>0</v>
      </c>
      <c r="AG29" s="75"/>
      <c r="AP29" s="75"/>
      <c r="BD29" s="82" t="s">
        <v>21</v>
      </c>
      <c r="BE29" s="83"/>
      <c r="BF29" s="83"/>
      <c r="BG29" s="83"/>
      <c r="BH29" s="83"/>
      <c r="BI29" s="83"/>
      <c r="BJ29" s="84"/>
    </row>
    <row r="30" spans="1:62" ht="13.5" thickBot="1" x14ac:dyDescent="0.25">
      <c r="F30" s="75"/>
      <c r="O30" s="75"/>
      <c r="S30" s="70"/>
      <c r="T30" s="5"/>
      <c r="U30" s="3"/>
      <c r="V30" s="74">
        <f>V29</f>
        <v>0</v>
      </c>
      <c r="W30" s="3"/>
      <c r="X30" s="75" t="e">
        <f>TRUNC(U30/V30,3)</f>
        <v>#DIV/0!</v>
      </c>
      <c r="Y30" s="3"/>
      <c r="Z30" s="3">
        <v>0</v>
      </c>
      <c r="AG30" s="75"/>
      <c r="AP30" s="75"/>
      <c r="AV30" s="71"/>
      <c r="AW30" s="71"/>
      <c r="AX30" s="71"/>
      <c r="AY30" s="71"/>
      <c r="AZ30" s="71"/>
      <c r="BA30" s="71"/>
      <c r="BE30" s="71" t="s">
        <v>2</v>
      </c>
      <c r="BF30" s="71" t="s">
        <v>18</v>
      </c>
      <c r="BG30" s="71" t="s">
        <v>0</v>
      </c>
      <c r="BH30" s="72" t="s">
        <v>23</v>
      </c>
      <c r="BI30" s="71" t="s">
        <v>20</v>
      </c>
      <c r="BJ30" s="71" t="s">
        <v>1</v>
      </c>
    </row>
    <row r="31" spans="1:62" x14ac:dyDescent="0.2">
      <c r="F31" s="75"/>
      <c r="O31" s="75"/>
      <c r="S31" s="70"/>
      <c r="X31" s="75"/>
      <c r="AG31" s="75"/>
      <c r="AP31" s="75"/>
      <c r="AT31" s="66">
        <v>28</v>
      </c>
      <c r="AU31" s="73" t="str">
        <f>IF(OR(AM27="",AM28=""),"",IF(AM27&lt;&gt;AM28,IF(AM27&gt;AM28,AL27,AL28),IF(AND(AQ27&lt;&gt;"",AQ28&lt;&gt;""),IF(AQ27&gt;AQ28,AL27,AL28),"")))</f>
        <v/>
      </c>
      <c r="AV31" s="3"/>
      <c r="AW31" s="3"/>
      <c r="AX31" s="3"/>
      <c r="AY31" s="75" t="e">
        <f>TRUNC(AV31/AW31,3)</f>
        <v>#DIV/0!</v>
      </c>
      <c r="AZ31" s="3"/>
      <c r="BA31" s="3">
        <v>0</v>
      </c>
      <c r="BC31" s="66">
        <v>31</v>
      </c>
      <c r="BD31" s="73" t="str">
        <f>IF(OR(AV15="",AV16=""),"",IF(AV15&lt;&gt;AV16,IF(AV15&lt;AV16,AU15,AU16),IF(AND(AZ15&lt;&gt;"",AZ16&lt;&gt;""),IF(AZ15&lt;AZ16,AU15,AU16),"")))</f>
        <v/>
      </c>
      <c r="BE31" s="3"/>
      <c r="BF31" s="3"/>
      <c r="BG31" s="3"/>
      <c r="BH31" s="75" t="e">
        <f>TRUNC(BE31/BF31,3)</f>
        <v>#DIV/0!</v>
      </c>
      <c r="BI31" s="3"/>
      <c r="BJ31" s="3">
        <v>0</v>
      </c>
    </row>
    <row r="32" spans="1:62" ht="13.5" thickBot="1" x14ac:dyDescent="0.25">
      <c r="F32" s="75"/>
      <c r="O32" s="75"/>
      <c r="S32" s="70"/>
      <c r="X32" s="75"/>
      <c r="AG32" s="75"/>
      <c r="AP32" s="75"/>
      <c r="AU32" s="76" t="str">
        <f>IF(OR(AM35="",AM36=""),"",IF(AM35&lt;&gt;AM36,IF(AM35&gt;AM36,AL35,AL36),IF(AND(AQ35&lt;&gt;"",AQ36&lt;&gt;""),IF(AQ35&gt;AQ36,AL35,AL36),"")))</f>
        <v/>
      </c>
      <c r="AV32" s="3"/>
      <c r="AW32" s="74">
        <f>AW31</f>
        <v>0</v>
      </c>
      <c r="AX32" s="3"/>
      <c r="AY32" s="75" t="e">
        <f>TRUNC(AV32/AW32,3)</f>
        <v>#DIV/0!</v>
      </c>
      <c r="AZ32" s="3"/>
      <c r="BA32" s="3">
        <v>0</v>
      </c>
      <c r="BD32" s="76" t="str">
        <f>IF(OR(AV31="",AV32=""),"",IF(AV31&lt;&gt;AV32,IF(AV31&lt;AV32,AU31,AU32),IF(AND(AZ31&lt;&gt;"",AZ32&lt;&gt;""),IF(AZ31&lt;AZ32,AU31,AU32),"")))</f>
        <v/>
      </c>
      <c r="BE32" s="3"/>
      <c r="BF32" s="74">
        <f>BF31</f>
        <v>0</v>
      </c>
      <c r="BG32" s="3"/>
      <c r="BH32" s="75" t="e">
        <f>TRUNC(BE32/BF32,3)</f>
        <v>#DIV/0!</v>
      </c>
      <c r="BI32" s="3"/>
      <c r="BJ32" s="3">
        <v>0</v>
      </c>
    </row>
    <row r="33" spans="1:62" x14ac:dyDescent="0.2">
      <c r="F33" s="75"/>
      <c r="O33" s="75"/>
      <c r="S33" s="70">
        <v>7</v>
      </c>
      <c r="T33" s="4"/>
      <c r="U33" s="3"/>
      <c r="V33" s="3"/>
      <c r="W33" s="3"/>
      <c r="X33" s="75" t="e">
        <f>TRUNC(U33/V33,3)</f>
        <v>#DIV/0!</v>
      </c>
      <c r="Y33" s="3"/>
      <c r="Z33" s="3">
        <v>0</v>
      </c>
      <c r="AG33" s="75"/>
      <c r="AP33" s="75"/>
    </row>
    <row r="34" spans="1:62" ht="13.5" thickBot="1" x14ac:dyDescent="0.25">
      <c r="F34" s="75"/>
      <c r="O34" s="75"/>
      <c r="S34" s="70"/>
      <c r="T34" s="5"/>
      <c r="U34" s="3"/>
      <c r="V34" s="74">
        <f>V33</f>
        <v>0</v>
      </c>
      <c r="W34" s="3"/>
      <c r="X34" s="75" t="e">
        <f>TRUNC(U34/V34,3)</f>
        <v>#DIV/0!</v>
      </c>
      <c r="Y34" s="3"/>
      <c r="Z34" s="3">
        <v>0</v>
      </c>
      <c r="AG34" s="75"/>
      <c r="AP34" s="75"/>
    </row>
    <row r="35" spans="1:62" x14ac:dyDescent="0.2">
      <c r="A35" s="67">
        <v>22</v>
      </c>
      <c r="B35" s="4"/>
      <c r="C35" s="3"/>
      <c r="D35" s="3"/>
      <c r="E35" s="3"/>
      <c r="F35" s="75" t="e">
        <f>TRUNC(C35/D35,3)</f>
        <v>#DIV/0!</v>
      </c>
      <c r="G35" s="3"/>
      <c r="H35" s="3">
        <v>0</v>
      </c>
      <c r="J35" s="67">
        <v>16</v>
      </c>
      <c r="K35" s="73" t="str">
        <f>IF(OR(U33="",U34=""),"",IF(U33&lt;&gt;U34,IF(U33&lt;U34,T33,T34),IF(AND(Y33&lt;&gt;"",Y34&lt;&gt;""),IF(Y33&lt;Y34,T33,T34),"")))</f>
        <v/>
      </c>
      <c r="L35" s="3"/>
      <c r="M35" s="3"/>
      <c r="N35" s="3"/>
      <c r="O35" s="75" t="e">
        <f>TRUNC(L35/M35,3)</f>
        <v>#DIV/0!</v>
      </c>
      <c r="P35" s="3"/>
      <c r="Q35" s="3">
        <v>0</v>
      </c>
      <c r="S35" s="70"/>
      <c r="X35" s="75"/>
      <c r="AB35" s="67">
        <v>14</v>
      </c>
      <c r="AC35" s="73" t="str">
        <f>IF(OR(U33="",U34=""),"",IF(U33&lt;&gt;U34,IF(U33&gt;U34,T33,T34),IF(AND(Y33&lt;&gt;"",Y34&lt;&gt;""),IF(Y33&gt;Y34,T33,T34),"")))</f>
        <v/>
      </c>
      <c r="AD35" s="3"/>
      <c r="AE35" s="3"/>
      <c r="AF35" s="3"/>
      <c r="AG35" s="75" t="e">
        <f>TRUNC(AD35/AE35,3)</f>
        <v>#DIV/0!</v>
      </c>
      <c r="AH35" s="3"/>
      <c r="AI35" s="3">
        <v>0</v>
      </c>
      <c r="AK35" s="67">
        <v>26</v>
      </c>
      <c r="AL35" s="73" t="str">
        <f>IF(OR(AD35="",AD36=""),"",IF(AD35&lt;&gt;AD36,IF(AD35&gt;AD36,AC35,AC36),IF(AND(AH35&lt;&gt;"",AH36&lt;&gt;""),IF(AH35&gt;AH36,AC35,AC36),"")))</f>
        <v/>
      </c>
      <c r="AM35" s="3"/>
      <c r="AN35" s="3"/>
      <c r="AO35" s="3"/>
      <c r="AP35" s="75" t="e">
        <f>TRUNC(AM35/AN35,3)</f>
        <v>#DIV/0!</v>
      </c>
      <c r="AQ35" s="3"/>
      <c r="AR35" s="3">
        <v>0</v>
      </c>
    </row>
    <row r="36" spans="1:62" ht="13.5" thickBot="1" x14ac:dyDescent="0.25">
      <c r="B36" s="5"/>
      <c r="C36" s="3"/>
      <c r="D36" s="74">
        <f>D35</f>
        <v>0</v>
      </c>
      <c r="E36" s="3"/>
      <c r="F36" s="75" t="e">
        <f>TRUNC(C36/D36,3)</f>
        <v>#DIV/0!</v>
      </c>
      <c r="G36" s="3"/>
      <c r="H36" s="3">
        <v>0</v>
      </c>
      <c r="K36" s="76" t="str">
        <f>IF(OR(U37="",U38=""),"",IF(U37&lt;&gt;U38,IF(U37&lt;U38,T37,T38),IF(AND(Y37&lt;&gt;"",Y38&lt;&gt;""),IF(Y37&lt;Y38,T37,T38),"")))</f>
        <v/>
      </c>
      <c r="L36" s="3"/>
      <c r="M36" s="74">
        <f>M35</f>
        <v>0</v>
      </c>
      <c r="N36" s="3"/>
      <c r="O36" s="75" t="e">
        <f>TRUNC(L36/M36,3)</f>
        <v>#DIV/0!</v>
      </c>
      <c r="P36" s="3"/>
      <c r="Q36" s="3">
        <v>0</v>
      </c>
      <c r="S36" s="70"/>
      <c r="X36" s="75"/>
      <c r="AC36" s="76" t="str">
        <f>IF(OR(U37="",U38=""),"",IF(U37&lt;&gt;U38,IF(U37&gt;U38,T37,T38),IF(AND(Y37&lt;&gt;"",Y38&lt;&gt;""),IF(Y37&gt;Y38,T37,T38),"")))</f>
        <v/>
      </c>
      <c r="AD36" s="3"/>
      <c r="AE36" s="74">
        <f>AE35</f>
        <v>0</v>
      </c>
      <c r="AF36" s="3"/>
      <c r="AG36" s="75" t="e">
        <f>TRUNC(AD36/AE36,3)</f>
        <v>#DIV/0!</v>
      </c>
      <c r="AH36" s="3"/>
      <c r="AI36" s="3">
        <v>0</v>
      </c>
      <c r="AL36" s="5"/>
      <c r="AM36" s="3"/>
      <c r="AN36" s="74">
        <f>AN35</f>
        <v>0</v>
      </c>
      <c r="AO36" s="3"/>
      <c r="AP36" s="75" t="e">
        <f>TRUNC(AM36/AN36,3)</f>
        <v>#DIV/0!</v>
      </c>
      <c r="AQ36" s="3"/>
      <c r="AR36" s="3">
        <v>0</v>
      </c>
    </row>
    <row r="37" spans="1:62" x14ac:dyDescent="0.2">
      <c r="O37" s="77"/>
      <c r="S37" s="70">
        <v>8</v>
      </c>
      <c r="T37" s="4"/>
      <c r="U37" s="3"/>
      <c r="V37" s="3"/>
      <c r="W37" s="3"/>
      <c r="X37" s="75" t="e">
        <f>TRUNC(U37/V37,3)</f>
        <v>#DIV/0!</v>
      </c>
      <c r="Y37" s="3"/>
      <c r="Z37" s="3">
        <v>0</v>
      </c>
    </row>
    <row r="38" spans="1:62" ht="13.5" thickBot="1" x14ac:dyDescent="0.25">
      <c r="O38" s="77"/>
      <c r="T38" s="5"/>
      <c r="U38" s="3"/>
      <c r="V38" s="74">
        <f>V37</f>
        <v>0</v>
      </c>
      <c r="W38" s="3"/>
      <c r="X38" s="75" t="e">
        <f>TRUNC(U38/V38,3)</f>
        <v>#DIV/0!</v>
      </c>
      <c r="Y38" s="3"/>
      <c r="Z38" s="3">
        <v>0</v>
      </c>
    </row>
    <row r="39" spans="1:62" x14ac:dyDescent="0.2">
      <c r="O39" s="77"/>
      <c r="T39" s="78"/>
      <c r="U39" s="74"/>
      <c r="V39" s="74"/>
      <c r="W39" s="74"/>
      <c r="X39" s="75"/>
      <c r="Y39" s="74"/>
      <c r="Z39" s="74"/>
    </row>
    <row r="40" spans="1:62" x14ac:dyDescent="0.2">
      <c r="B40" s="82" t="s">
        <v>29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  <c r="AT40" s="67"/>
      <c r="AU40" s="82" t="s">
        <v>30</v>
      </c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4"/>
    </row>
    <row r="41" spans="1:62" x14ac:dyDescent="0.2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7"/>
      <c r="P41" s="79"/>
      <c r="Q41" s="79"/>
      <c r="AT41" s="67"/>
    </row>
    <row r="42" spans="1:62" x14ac:dyDescent="0.2">
      <c r="B42" s="82" t="s">
        <v>26</v>
      </c>
      <c r="C42" s="83"/>
      <c r="D42" s="83"/>
      <c r="E42" s="83"/>
      <c r="F42" s="83"/>
      <c r="G42" s="83"/>
      <c r="H42" s="84"/>
      <c r="K42" s="82" t="s">
        <v>27</v>
      </c>
      <c r="L42" s="83"/>
      <c r="M42" s="83"/>
      <c r="N42" s="83"/>
      <c r="O42" s="83"/>
      <c r="P42" s="83"/>
      <c r="Q42" s="84"/>
      <c r="AT42" s="67"/>
      <c r="AU42" s="82" t="s">
        <v>24</v>
      </c>
      <c r="AV42" s="83"/>
      <c r="AW42" s="83"/>
      <c r="AX42" s="83"/>
      <c r="AY42" s="83"/>
      <c r="AZ42" s="83"/>
      <c r="BA42" s="84"/>
      <c r="BB42" s="79"/>
      <c r="BC42" s="79"/>
      <c r="BD42" s="82" t="s">
        <v>25</v>
      </c>
      <c r="BE42" s="83"/>
      <c r="BF42" s="83"/>
      <c r="BG42" s="83"/>
      <c r="BH42" s="83"/>
      <c r="BI42" s="83"/>
      <c r="BJ42" s="84"/>
    </row>
    <row r="43" spans="1:62" ht="13.5" thickBot="1" x14ac:dyDescent="0.25">
      <c r="AT43" s="67"/>
      <c r="AU43" s="80"/>
      <c r="AV43" s="71" t="s">
        <v>2</v>
      </c>
      <c r="AW43" s="71" t="s">
        <v>18</v>
      </c>
      <c r="AX43" s="71" t="s">
        <v>0</v>
      </c>
      <c r="AY43" s="72" t="s">
        <v>23</v>
      </c>
      <c r="AZ43" s="71" t="s">
        <v>20</v>
      </c>
      <c r="BA43" s="71" t="s">
        <v>1</v>
      </c>
      <c r="BB43" s="80"/>
      <c r="BC43" s="80"/>
      <c r="BD43" s="80"/>
      <c r="BE43" s="71" t="s">
        <v>2</v>
      </c>
      <c r="BF43" s="71" t="s">
        <v>18</v>
      </c>
      <c r="BG43" s="71" t="s">
        <v>0</v>
      </c>
      <c r="BH43" s="72" t="s">
        <v>23</v>
      </c>
      <c r="BI43" s="71" t="s">
        <v>20</v>
      </c>
      <c r="BJ43" s="71" t="s">
        <v>1</v>
      </c>
    </row>
    <row r="44" spans="1:62" ht="13.5" thickBot="1" x14ac:dyDescent="0.25">
      <c r="A44" s="66"/>
      <c r="C44" s="74" t="s">
        <v>2</v>
      </c>
      <c r="D44" s="74" t="s">
        <v>18</v>
      </c>
      <c r="E44" s="74" t="s">
        <v>0</v>
      </c>
      <c r="F44" s="81" t="s">
        <v>23</v>
      </c>
      <c r="G44" s="74" t="s">
        <v>20</v>
      </c>
      <c r="H44" s="74" t="s">
        <v>1</v>
      </c>
      <c r="I44" s="80"/>
      <c r="J44" s="80"/>
      <c r="L44" s="71" t="s">
        <v>2</v>
      </c>
      <c r="M44" s="71" t="s">
        <v>18</v>
      </c>
      <c r="N44" s="71" t="s">
        <v>0</v>
      </c>
      <c r="O44" s="72" t="s">
        <v>23</v>
      </c>
      <c r="P44" s="71" t="s">
        <v>20</v>
      </c>
      <c r="Q44" s="71" t="s">
        <v>1</v>
      </c>
      <c r="AT44" s="67">
        <v>29</v>
      </c>
      <c r="AU44" s="4"/>
      <c r="AV44" s="3"/>
      <c r="AW44" s="3"/>
      <c r="AX44" s="3"/>
      <c r="AY44" s="75" t="e">
        <f>TRUNC(AV44/AW44,3)</f>
        <v>#DIV/0!</v>
      </c>
      <c r="AZ44" s="3"/>
      <c r="BA44" s="3">
        <v>0</v>
      </c>
      <c r="BC44" s="67">
        <v>30</v>
      </c>
      <c r="BD44" s="4"/>
      <c r="BE44" s="3"/>
      <c r="BF44" s="3"/>
      <c r="BG44" s="3"/>
      <c r="BH44" s="75" t="e">
        <f>TRUNC(BE44/BF44,3)</f>
        <v>#DIV/0!</v>
      </c>
      <c r="BI44" s="3"/>
      <c r="BJ44" s="3">
        <v>0</v>
      </c>
    </row>
    <row r="45" spans="1:62" ht="13.5" thickBot="1" x14ac:dyDescent="0.25">
      <c r="A45" s="67">
        <v>19</v>
      </c>
      <c r="B45" s="4"/>
      <c r="C45" s="3"/>
      <c r="D45" s="3"/>
      <c r="E45" s="3"/>
      <c r="F45" s="75" t="e">
        <f>TRUNC(C45/D45,3)</f>
        <v>#DIV/0!</v>
      </c>
      <c r="G45" s="3"/>
      <c r="H45" s="3">
        <v>0</v>
      </c>
      <c r="J45" s="67">
        <v>20</v>
      </c>
      <c r="K45" s="4"/>
      <c r="L45" s="3"/>
      <c r="M45" s="3"/>
      <c r="N45" s="3"/>
      <c r="O45" s="75" t="e">
        <f>TRUNC(L45/M45,3)</f>
        <v>#DIV/0!</v>
      </c>
      <c r="P45" s="3"/>
      <c r="Q45" s="3">
        <v>0</v>
      </c>
      <c r="AT45" s="67"/>
      <c r="AU45" s="5"/>
      <c r="AV45" s="3"/>
      <c r="AW45" s="74">
        <f>AW44</f>
        <v>0</v>
      </c>
      <c r="AX45" s="3"/>
      <c r="AY45" s="75" t="e">
        <f>TRUNC(AV45/AW45,3)</f>
        <v>#DIV/0!</v>
      </c>
      <c r="AZ45" s="3"/>
      <c r="BA45" s="3">
        <v>0</v>
      </c>
      <c r="BC45" s="67"/>
      <c r="BD45" s="5"/>
      <c r="BE45" s="3"/>
      <c r="BF45" s="74">
        <f>BF44</f>
        <v>0</v>
      </c>
      <c r="BG45" s="3"/>
      <c r="BH45" s="75" t="e">
        <f>TRUNC(BE45/BF45,3)</f>
        <v>#DIV/0!</v>
      </c>
      <c r="BI45" s="3"/>
      <c r="BJ45" s="3">
        <v>0</v>
      </c>
    </row>
    <row r="46" spans="1:62" ht="13.5" thickBot="1" x14ac:dyDescent="0.25">
      <c r="B46" s="5"/>
      <c r="C46" s="3"/>
      <c r="D46" s="74">
        <f>D45</f>
        <v>0</v>
      </c>
      <c r="E46" s="3"/>
      <c r="F46" s="75" t="e">
        <f>TRUNC(C46/D46,3)</f>
        <v>#DIV/0!</v>
      </c>
      <c r="G46" s="3"/>
      <c r="H46" s="3">
        <v>0</v>
      </c>
      <c r="K46" s="5"/>
      <c r="L46" s="3"/>
      <c r="M46" s="74">
        <f>M45</f>
        <v>0</v>
      </c>
      <c r="N46" s="3"/>
      <c r="O46" s="75" t="e">
        <f>TRUNC(L46/M46,3)</f>
        <v>#DIV/0!</v>
      </c>
      <c r="P46" s="3"/>
      <c r="Q46" s="3">
        <v>0</v>
      </c>
    </row>
  </sheetData>
  <sheetProtection sheet="1" objects="1" scenarios="1" selectLockedCells="1"/>
  <mergeCells count="17">
    <mergeCell ref="BD42:BJ42"/>
    <mergeCell ref="C3:H3"/>
    <mergeCell ref="C4:H4"/>
    <mergeCell ref="B42:H42"/>
    <mergeCell ref="K42:Q42"/>
    <mergeCell ref="B40:Q40"/>
    <mergeCell ref="BD29:BJ29"/>
    <mergeCell ref="AU40:BJ40"/>
    <mergeCell ref="AU42:BA42"/>
    <mergeCell ref="B7:H7"/>
    <mergeCell ref="K7:Q7"/>
    <mergeCell ref="T7:Z7"/>
    <mergeCell ref="AC7:AI7"/>
    <mergeCell ref="AL7:AR7"/>
    <mergeCell ref="AU7:BA7"/>
    <mergeCell ref="BD7:BI7"/>
    <mergeCell ref="A1:BJ1"/>
  </mergeCells>
  <conditionalFormatting sqref="A7:B7 A8:H11 A18:H19 A13:H15 A12:C12 E12:H12 A21:H27 A20:C20 E20:H20 A29:H35 A28:C28 E28:H28 A37:H39 A36:C36 E36:H36">
    <cfRule type="expression" dxfId="195" priority="121">
      <formula>CELL("schutz",XED1048572)=0</formula>
    </cfRule>
  </conditionalFormatting>
  <conditionalFormatting sqref="A40:B40 A47:H51 A41:H41">
    <cfRule type="expression" dxfId="194" priority="116">
      <formula>CELL("schutz",XEJ27)=0</formula>
    </cfRule>
  </conditionalFormatting>
  <conditionalFormatting sqref="A52:H1048576">
    <cfRule type="expression" dxfId="193" priority="119">
      <formula>CELL("schutz",XEJ40)=0</formula>
    </cfRule>
  </conditionalFormatting>
  <conditionalFormatting sqref="R17:S18 U17:W17 R21:S22 U21:W21 R25:S26 U25:W25 R29:S30 U29:W29 R33:S34 U33:W33 R39:W39 R37:S38 U37:W37 R15:X16 R19:X20 R23:X24 R27:X28 R31:X32 R35:X36 X39:X51 U18 W18 U22 W22 U26 W26 U30 W30 U34 W34 U38 W38">
    <cfRule type="expression" dxfId="192" priority="114">
      <formula>CELL("schutz",XEY1)=0</formula>
    </cfRule>
  </conditionalFormatting>
  <conditionalFormatting sqref="I18:Q18 I21:Q26 I19:J20 I29:Q34 I27:J28 I37:Q39 I35:J36 L19:N19 P19:Q20 L27:N27 P27:Q28 L35:N35 P35:Q36 L20 N20 L28 N28 L36 N36">
    <cfRule type="expression" dxfId="191" priority="142">
      <formula>CELL("schutz",XEQ7)=0</formula>
    </cfRule>
  </conditionalFormatting>
  <conditionalFormatting sqref="I47:Q51 I41:Q41">
    <cfRule type="expression" dxfId="190" priority="123">
      <formula>CELL("schutz",XEQ28)=0</formula>
    </cfRule>
  </conditionalFormatting>
  <conditionalFormatting sqref="I52:Q1048576">
    <cfRule type="expression" dxfId="189" priority="126">
      <formula>CELL("schutz",XEQ40)=0</formula>
    </cfRule>
  </conditionalFormatting>
  <conditionalFormatting sqref="R40:W43 R47:W51 S44:W46">
    <cfRule type="expression" dxfId="188" priority="190">
      <formula>CELL("schutz",XEY27)=0</formula>
    </cfRule>
  </conditionalFormatting>
  <conditionalFormatting sqref="R52:W1048576">
    <cfRule type="expression" dxfId="187" priority="192">
      <formula>CELL("schutz",XEY40)=0</formula>
    </cfRule>
  </conditionalFormatting>
  <conditionalFormatting sqref="R11:Z12 R8:Z8 R7:T7 W10 U10 R9:S10 U9:W9 R13:S13 U13:W13 Y9:Z10 Y13:Z13">
    <cfRule type="expression" dxfId="186" priority="184">
      <formula>CELL("schutz",XEX1048572)=0</formula>
    </cfRule>
  </conditionalFormatting>
  <conditionalFormatting sqref="X52:X1048576">
    <cfRule type="expression" dxfId="185" priority="181">
      <formula>CELL("schutz",#REF!)=0</formula>
    </cfRule>
  </conditionalFormatting>
  <conditionalFormatting sqref="Y52:Y1048576">
    <cfRule type="expression" dxfId="184" priority="170">
      <formula>CELL("schutz",#REF!)=0</formula>
    </cfRule>
  </conditionalFormatting>
  <conditionalFormatting sqref="Z52:Z1048576">
    <cfRule type="expression" dxfId="183" priority="156">
      <formula>CELL("schutz",#REF!)=0</formula>
    </cfRule>
  </conditionalFormatting>
  <conditionalFormatting sqref="AA15:AA1048576 AA2:AD6 AA8:AD10 AA7:AC7 AA13:AD14 AA11:AB12 AD11:AD12">
    <cfRule type="expression" dxfId="182" priority="148">
      <formula>CELL("schutz",#REF!)=0</formula>
    </cfRule>
  </conditionalFormatting>
  <conditionalFormatting sqref="AB52:AB1048576">
    <cfRule type="expression" dxfId="181" priority="113">
      <formula>CELL("schutz",#REF!)=0</formula>
    </cfRule>
  </conditionalFormatting>
  <conditionalFormatting sqref="AC52:AC1048576">
    <cfRule type="expression" dxfId="180" priority="137">
      <formula>CELL("schutz",#REF!)=0</formula>
    </cfRule>
  </conditionalFormatting>
  <conditionalFormatting sqref="AD52:AD1048576">
    <cfRule type="expression" dxfId="179" priority="127">
      <formula>CELL("schutz",#REF!)=0</formula>
    </cfRule>
  </conditionalFormatting>
  <conditionalFormatting sqref="AE8:AI10 AE13:AI18 AE11:AF12 AH11:AI12 AE21:AI26 AE19:AF20 AH19:AI20 AE29:AI34 AE27:AF28 AH27:AI28 AE37:AI39 AE35:AF36 AH35:AI36">
    <cfRule type="expression" dxfId="178" priority="122">
      <formula>CELL("schutz",B1048573)=0</formula>
    </cfRule>
  </conditionalFormatting>
  <conditionalFormatting sqref="AJ8:AR10 AJ7:AL7 AJ13:AR18 AJ11:AK12 AJ21:AR26 AJ19:AK20 AJ29:AR34 AJ27:AK28 AJ37:AR39 AJ35:AK36 AM11:AO12 AQ11:AR12 AM19:AO20 AQ19:AR20 AM27:AO28 AQ27:AR28 AM35:AO36 AQ35:AR36">
    <cfRule type="expression" dxfId="177" priority="145">
      <formula>CELL("schutz",F1048572)=0</formula>
    </cfRule>
  </conditionalFormatting>
  <conditionalFormatting sqref="AJ40:AR1048576 C44:H44">
    <cfRule type="expression" dxfId="176" priority="160">
      <formula>CELL("schutz",XEA27)=0</formula>
    </cfRule>
  </conditionalFormatting>
  <conditionalFormatting sqref="AS8:BA14 AS7:AU7 AS17:BA30 AS15:AT16 AS33:BA39 AS31:AT32 AV15:AX16 AZ15:BA16 AV31:AX32 AZ31:BA32">
    <cfRule type="expression" dxfId="175" priority="165">
      <formula>CELL("schutz",N1048572)=0</formula>
    </cfRule>
  </conditionalFormatting>
  <conditionalFormatting sqref="AS41:BA41 AS40:AU40 AS42:AU42 AS43:BA43 AS46:BA1048576 AS44:AT45 AV44:AX45 AZ44:BA45">
    <cfRule type="expression" dxfId="174" priority="172">
      <formula>CELL("schutz",L27)=0</formula>
    </cfRule>
  </conditionalFormatting>
  <conditionalFormatting sqref="BB30:BJ30 BB29:BC29 BB7:BJ22 BB25:BJ28 BB23:BC24 BB33:BJ39 BB31:BC32 BE23:BG24 BI23:BJ24 BE31:BG32 BI31:BJ32">
    <cfRule type="expression" dxfId="173" priority="177">
      <formula>CELL("schutz",V1048572)=0</formula>
    </cfRule>
  </conditionalFormatting>
  <conditionalFormatting sqref="BB41:BJ41 BB43:BJ43 BB42:BD42 BB46:BJ1048576 BB44:BC45 BE44:BG45 BI44:BJ45">
    <cfRule type="expression" dxfId="172" priority="183">
      <formula>CELL("schutz",T28)=0</formula>
    </cfRule>
  </conditionalFormatting>
  <conditionalFormatting sqref="BK7:XFD39">
    <cfRule type="expression" dxfId="171" priority="188">
      <formula>CELL("schutz",AD1048572)=0</formula>
    </cfRule>
  </conditionalFormatting>
  <conditionalFormatting sqref="BK40:XFD1048576">
    <cfRule type="expression" dxfId="170" priority="194">
      <formula>CELL("schutz",AB27)=0</formula>
    </cfRule>
  </conditionalFormatting>
  <conditionalFormatting sqref="I8:Q10 I7:K7 I13:Q14 I11:J12 L11:N11 P11:Q12 L12 N12">
    <cfRule type="expression" dxfId="169" priority="112">
      <formula>CELL("schutz",XEP1048572)=0</formula>
    </cfRule>
  </conditionalFormatting>
  <conditionalFormatting sqref="A6:H6">
    <cfRule type="expression" dxfId="168" priority="195">
      <formula>CELL("schutz",XED1048572)=0</formula>
    </cfRule>
  </conditionalFormatting>
  <conditionalFormatting sqref="A16:H16">
    <cfRule type="expression" dxfId="167" priority="198">
      <formula>CELL("schutz",#REF!)=0</formula>
    </cfRule>
  </conditionalFormatting>
  <conditionalFormatting sqref="I15:Q15">
    <cfRule type="expression" dxfId="166" priority="201">
      <formula>CELL("schutz",XEQ1)=0</formula>
    </cfRule>
  </conditionalFormatting>
  <conditionalFormatting sqref="I16:Q16">
    <cfRule type="expression" dxfId="165" priority="203">
      <formula>CELL("schutz",#REF!)=0</formula>
    </cfRule>
  </conditionalFormatting>
  <conditionalFormatting sqref="R6:Z6">
    <cfRule type="expression" dxfId="164" priority="206">
      <formula>CELL("schutz",XEX1048572)=0</formula>
    </cfRule>
  </conditionalFormatting>
  <conditionalFormatting sqref="AE6:AI6">
    <cfRule type="expression" dxfId="163" priority="215">
      <formula>CELL("schutz",B1048572)=0</formula>
    </cfRule>
  </conditionalFormatting>
  <conditionalFormatting sqref="AJ6:AR6">
    <cfRule type="expression" dxfId="162" priority="218">
      <formula>CELL("schutz",F1048572)=0</formula>
    </cfRule>
  </conditionalFormatting>
  <conditionalFormatting sqref="BK6:XFD6">
    <cfRule type="expression" dxfId="161" priority="223">
      <formula>CELL("schutz",AD1048572)=0</formula>
    </cfRule>
  </conditionalFormatting>
  <conditionalFormatting sqref="A17:H17">
    <cfRule type="expression" dxfId="160" priority="226">
      <formula>CELL("schutz",XED2)=0</formula>
    </cfRule>
  </conditionalFormatting>
  <conditionalFormatting sqref="AS6:BA6">
    <cfRule type="expression" dxfId="159" priority="236">
      <formula>CELL("schutz",N1048572)=0</formula>
    </cfRule>
  </conditionalFormatting>
  <conditionalFormatting sqref="BB6:BJ6">
    <cfRule type="expression" dxfId="158" priority="238">
      <formula>CELL("schutz",V1048572)=0</formula>
    </cfRule>
  </conditionalFormatting>
  <conditionalFormatting sqref="I6:Q6">
    <cfRule type="expression" dxfId="157" priority="242">
      <formula>CELL("schutz",XEP1048572)=0</formula>
    </cfRule>
  </conditionalFormatting>
  <conditionalFormatting sqref="R14:S14 W14 U14 Y14:Z14">
    <cfRule type="expression" dxfId="156" priority="250">
      <formula>CELL("schutz",#REF!)=0</formula>
    </cfRule>
  </conditionalFormatting>
  <conditionalFormatting sqref="R5:Z5">
    <cfRule type="expression" dxfId="155" priority="256">
      <formula>CELL("schutz",XEX1048572)=0</formula>
    </cfRule>
  </conditionalFormatting>
  <conditionalFormatting sqref="AE5:AI5">
    <cfRule type="expression" dxfId="154" priority="258">
      <formula>CELL("schutz",B1048572)=0</formula>
    </cfRule>
  </conditionalFormatting>
  <conditionalFormatting sqref="AJ5:AR5">
    <cfRule type="expression" dxfId="153" priority="260">
      <formula>CELL("schutz",F1048572)=0</formula>
    </cfRule>
  </conditionalFormatting>
  <conditionalFormatting sqref="A5:H5">
    <cfRule type="expression" dxfId="152" priority="262">
      <formula>CELL("schutz",XED1048572)=0</formula>
    </cfRule>
  </conditionalFormatting>
  <conditionalFormatting sqref="AS5:BA5">
    <cfRule type="expression" dxfId="151" priority="264">
      <formula>CELL("schutz",N1048572)=0</formula>
    </cfRule>
  </conditionalFormatting>
  <conditionalFormatting sqref="BB5:BJ5">
    <cfRule type="expression" dxfId="150" priority="266">
      <formula>CELL("schutz",V1048572)=0</formula>
    </cfRule>
  </conditionalFormatting>
  <conditionalFormatting sqref="BK5:XFD5">
    <cfRule type="expression" dxfId="149" priority="268">
      <formula>CELL("schutz",AD1048572)=0</formula>
    </cfRule>
  </conditionalFormatting>
  <conditionalFormatting sqref="I5:Q5">
    <cfRule type="expression" dxfId="148" priority="270">
      <formula>CELL("schutz",XEP1048572)=0</formula>
    </cfRule>
  </conditionalFormatting>
  <conditionalFormatting sqref="I17:Q17 A44">
    <cfRule type="expression" dxfId="147" priority="271">
      <formula>CELL("schutz",XEI2)=0</formula>
    </cfRule>
  </conditionalFormatting>
  <conditionalFormatting sqref="R4:Z4">
    <cfRule type="expression" dxfId="146" priority="280">
      <formula>CELL("schutz",XEX1048572)=0</formula>
    </cfRule>
  </conditionalFormatting>
  <conditionalFormatting sqref="AE4:AI4">
    <cfRule type="expression" dxfId="145" priority="282">
      <formula>CELL("schutz",B1048572)=0</formula>
    </cfRule>
  </conditionalFormatting>
  <conditionalFormatting sqref="AJ4:AR4">
    <cfRule type="expression" dxfId="144" priority="284">
      <formula>CELL("schutz",F1048572)=0</formula>
    </cfRule>
  </conditionalFormatting>
  <conditionalFormatting sqref="A4:C4">
    <cfRule type="expression" dxfId="143" priority="286">
      <formula>CELL("schutz",XED1048572)=0</formula>
    </cfRule>
  </conditionalFormatting>
  <conditionalFormatting sqref="AS4:BA4">
    <cfRule type="expression" dxfId="142" priority="288">
      <formula>CELL("schutz",N1048572)=0</formula>
    </cfRule>
  </conditionalFormatting>
  <conditionalFormatting sqref="BB4:BJ4">
    <cfRule type="expression" dxfId="141" priority="290">
      <formula>CELL("schutz",V1048572)=0</formula>
    </cfRule>
  </conditionalFormatting>
  <conditionalFormatting sqref="BK1:XFD1 BK4:XFD4">
    <cfRule type="expression" dxfId="140" priority="292">
      <formula>CELL("schutz",AD1048569)=0</formula>
    </cfRule>
  </conditionalFormatting>
  <conditionalFormatting sqref="I4:Q4">
    <cfRule type="expression" dxfId="139" priority="294">
      <formula>CELL("schutz",XEP1048572)=0</formula>
    </cfRule>
  </conditionalFormatting>
  <conditionalFormatting sqref="Y15:Y51">
    <cfRule type="expression" dxfId="138" priority="295">
      <formula>CELL("schutz",A1)=0</formula>
    </cfRule>
  </conditionalFormatting>
  <conditionalFormatting sqref="Z15:Z51">
    <cfRule type="expression" dxfId="137" priority="296">
      <formula>CELL("schutz",A1)=0</formula>
    </cfRule>
  </conditionalFormatting>
  <conditionalFormatting sqref="AC15:AC18">
    <cfRule type="expression" dxfId="136" priority="298">
      <formula>CELL("schutz",A1)=0</formula>
    </cfRule>
  </conditionalFormatting>
  <conditionalFormatting sqref="AD15:AD51">
    <cfRule type="expression" dxfId="135" priority="299">
      <formula>CELL("schutz",A1)=0</formula>
    </cfRule>
  </conditionalFormatting>
  <conditionalFormatting sqref="R2:Z3">
    <cfRule type="expression" dxfId="134" priority="303">
      <formula>CELL("schutz",XEX1048571)=0</formula>
    </cfRule>
  </conditionalFormatting>
  <conditionalFormatting sqref="AE2:AI3 B3">
    <cfRule type="expression" dxfId="133" priority="305">
      <formula>CELL("schutz",XEC1048571)=0</formula>
    </cfRule>
  </conditionalFormatting>
  <conditionalFormatting sqref="AJ2:AR3">
    <cfRule type="expression" dxfId="132" priority="307">
      <formula>CELL("schutz",F1048571)=0</formula>
    </cfRule>
  </conditionalFormatting>
  <conditionalFormatting sqref="C3 A3 A2:H2">
    <cfRule type="expression" dxfId="131" priority="309">
      <formula>CELL("schutz",XED1048571)=0</formula>
    </cfRule>
  </conditionalFormatting>
  <conditionalFormatting sqref="AS2:BA3">
    <cfRule type="expression" dxfId="130" priority="311">
      <formula>CELL("schutz",N1048571)=0</formula>
    </cfRule>
  </conditionalFormatting>
  <conditionalFormatting sqref="BB2:BJ3">
    <cfRule type="expression" dxfId="129" priority="313">
      <formula>CELL("schutz",V1048571)=0</formula>
    </cfRule>
  </conditionalFormatting>
  <conditionalFormatting sqref="BK2:XFD3">
    <cfRule type="expression" dxfId="128" priority="315">
      <formula>CELL("schutz",AD1048571)=0</formula>
    </cfRule>
  </conditionalFormatting>
  <conditionalFormatting sqref="I2:Q3">
    <cfRule type="expression" dxfId="127" priority="317">
      <formula>CELL("schutz",XEP1048571)=0</formula>
    </cfRule>
  </conditionalFormatting>
  <conditionalFormatting sqref="I45:I46 I44:J44 L44:Q44">
    <cfRule type="expression" dxfId="126" priority="322">
      <formula>CELL("schutz",XEQ29)=0</formula>
    </cfRule>
  </conditionalFormatting>
  <conditionalFormatting sqref="A45:A46 C45:E45 G45:H46 C46 E46">
    <cfRule type="expression" dxfId="125" priority="107">
      <formula>CELL("schutz",XDX32)=0</formula>
    </cfRule>
  </conditionalFormatting>
  <conditionalFormatting sqref="J45:J46 L45:N45 P45:Q46 L46 N46">
    <cfRule type="expression" dxfId="124" priority="106">
      <formula>CELL("schutz",XEG32)=0</formula>
    </cfRule>
  </conditionalFormatting>
  <conditionalFormatting sqref="B42">
    <cfRule type="expression" dxfId="123" priority="105">
      <formula>CELL("schutz",XDY29)=0</formula>
    </cfRule>
  </conditionalFormatting>
  <conditionalFormatting sqref="K42">
    <cfRule type="expression" dxfId="122" priority="104">
      <formula>CELL("schutz",XEH29)=0</formula>
    </cfRule>
  </conditionalFormatting>
  <conditionalFormatting sqref="BD29">
    <cfRule type="expression" dxfId="121" priority="103">
      <formula>CELL("schutz",Y18)=0</formula>
    </cfRule>
  </conditionalFormatting>
  <conditionalFormatting sqref="B45:B46">
    <cfRule type="expression" dxfId="120" priority="102">
      <formula>CELL("schutz",XEE34)=0</formula>
    </cfRule>
  </conditionalFormatting>
  <conditionalFormatting sqref="K45:K46">
    <cfRule type="expression" dxfId="119" priority="101">
      <formula>CELL("schutz",XEN34)=0</formula>
    </cfRule>
  </conditionalFormatting>
  <conditionalFormatting sqref="K11:K12">
    <cfRule type="expression" dxfId="118" priority="100">
      <formula>CELL("schutz",XEN1048576)=0</formula>
    </cfRule>
  </conditionalFormatting>
  <conditionalFormatting sqref="K19:K20">
    <cfRule type="expression" dxfId="117" priority="99">
      <formula>CELL("schutz",XEN8)=0</formula>
    </cfRule>
  </conditionalFormatting>
  <conditionalFormatting sqref="K27:K28">
    <cfRule type="expression" dxfId="116" priority="98">
      <formula>CELL("schutz",XEN16)=0</formula>
    </cfRule>
  </conditionalFormatting>
  <conditionalFormatting sqref="K35:K36">
    <cfRule type="expression" dxfId="115" priority="97">
      <formula>CELL("schutz",XEN24)=0</formula>
    </cfRule>
  </conditionalFormatting>
  <conditionalFormatting sqref="T9:T10">
    <cfRule type="expression" dxfId="114" priority="96">
      <formula>CELL("schutz",XEW1048574)=0</formula>
    </cfRule>
  </conditionalFormatting>
  <conditionalFormatting sqref="T13:T14">
    <cfRule type="expression" dxfId="113" priority="95">
      <formula>CELL("schutz",XEW2)=0</formula>
    </cfRule>
  </conditionalFormatting>
  <conditionalFormatting sqref="T17:T18">
    <cfRule type="expression" dxfId="112" priority="94">
      <formula>CELL("schutz",XEW6)=0</formula>
    </cfRule>
  </conditionalFormatting>
  <conditionalFormatting sqref="T21:T22">
    <cfRule type="expression" dxfId="111" priority="93">
      <formula>CELL("schutz",XEW10)=0</formula>
    </cfRule>
  </conditionalFormatting>
  <conditionalFormatting sqref="T25:T26">
    <cfRule type="expression" dxfId="110" priority="92">
      <formula>CELL("schutz",XEW14)=0</formula>
    </cfRule>
  </conditionalFormatting>
  <conditionalFormatting sqref="T29:T30">
    <cfRule type="expression" dxfId="109" priority="91">
      <formula>CELL("schutz",XEW18)=0</formula>
    </cfRule>
  </conditionalFormatting>
  <conditionalFormatting sqref="T33:T34">
    <cfRule type="expression" dxfId="108" priority="90">
      <formula>CELL("schutz",XEW22)=0</formula>
    </cfRule>
  </conditionalFormatting>
  <conditionalFormatting sqref="T37:T38">
    <cfRule type="expression" dxfId="107" priority="89">
      <formula>CELL("schutz",XEW26)=0</formula>
    </cfRule>
  </conditionalFormatting>
  <conditionalFormatting sqref="AC11:AC12">
    <cfRule type="expression" dxfId="106" priority="88">
      <formula>CELL("schutz",B1048576)=0</formula>
    </cfRule>
  </conditionalFormatting>
  <conditionalFormatting sqref="AC19:AC20">
    <cfRule type="expression" dxfId="105" priority="87">
      <formula>CELL("schutz",B8)=0</formula>
    </cfRule>
  </conditionalFormatting>
  <conditionalFormatting sqref="AC27:AC28">
    <cfRule type="expression" dxfId="104" priority="86">
      <formula>CELL("schutz",B16)=0</formula>
    </cfRule>
  </conditionalFormatting>
  <conditionalFormatting sqref="AC35:AC36">
    <cfRule type="expression" dxfId="103" priority="85">
      <formula>CELL("schutz",B24)=0</formula>
    </cfRule>
  </conditionalFormatting>
  <conditionalFormatting sqref="AL11:AL12">
    <cfRule type="expression" dxfId="102" priority="84">
      <formula>CELL("schutz",K1048576)=0</formula>
    </cfRule>
  </conditionalFormatting>
  <conditionalFormatting sqref="AL19:AL20">
    <cfRule type="expression" dxfId="101" priority="83">
      <formula>CELL("schutz",K8)=0</formula>
    </cfRule>
  </conditionalFormatting>
  <conditionalFormatting sqref="AL27:AL28">
    <cfRule type="expression" dxfId="100" priority="82">
      <formula>CELL("schutz",K16)=0</formula>
    </cfRule>
  </conditionalFormatting>
  <conditionalFormatting sqref="AL35:AL36">
    <cfRule type="expression" dxfId="99" priority="81">
      <formula>CELL("schutz",K24)=0</formula>
    </cfRule>
  </conditionalFormatting>
  <conditionalFormatting sqref="AU15:AU16">
    <cfRule type="expression" dxfId="98" priority="80">
      <formula>CELL("schutz",T4)=0</formula>
    </cfRule>
  </conditionalFormatting>
  <conditionalFormatting sqref="AU31:AU32">
    <cfRule type="expression" dxfId="97" priority="79">
      <formula>CELL("schutz",T20)=0</formula>
    </cfRule>
  </conditionalFormatting>
  <conditionalFormatting sqref="AU44:AU45">
    <cfRule type="expression" dxfId="96" priority="78">
      <formula>CELL("schutz",T33)=0</formula>
    </cfRule>
  </conditionalFormatting>
  <conditionalFormatting sqref="BD23:BD24">
    <cfRule type="expression" dxfId="95" priority="77">
      <formula>CELL("schutz",AC12)=0</formula>
    </cfRule>
  </conditionalFormatting>
  <conditionalFormatting sqref="BD31:BD32">
    <cfRule type="expression" dxfId="94" priority="76">
      <formula>CELL("schutz",AC20)=0</formula>
    </cfRule>
  </conditionalFormatting>
  <conditionalFormatting sqref="BD44:BD45">
    <cfRule type="expression" dxfId="93" priority="75">
      <formula>CELL("schutz",AC33)=0</formula>
    </cfRule>
  </conditionalFormatting>
  <conditionalFormatting sqref="A1">
    <cfRule type="expression" dxfId="92" priority="325">
      <formula>CELL("schutz",XEC1048569)=0</formula>
    </cfRule>
  </conditionalFormatting>
  <conditionalFormatting sqref="AB15:AB51">
    <cfRule type="expression" dxfId="91" priority="329">
      <formula>CELL("schutz",A1)=0</formula>
    </cfRule>
  </conditionalFormatting>
  <conditionalFormatting sqref="AE40:AI1048576">
    <cfRule type="expression" dxfId="90" priority="338">
      <formula>CELL("schutz",#REF!)=0</formula>
    </cfRule>
  </conditionalFormatting>
  <conditionalFormatting sqref="AC29:AC34 AC37:AC51 AC21:AC26">
    <cfRule type="expression" dxfId="89" priority="345">
      <formula>CELL("schutz",#REF!)=0</formula>
    </cfRule>
  </conditionalFormatting>
  <conditionalFormatting sqref="F45">
    <cfRule type="expression" dxfId="88" priority="74">
      <formula>CELL("schutz",XEI34)=0</formula>
    </cfRule>
  </conditionalFormatting>
  <conditionalFormatting sqref="F46">
    <cfRule type="expression" dxfId="87" priority="73">
      <formula>CELL("schutz",XEI35)=0</formula>
    </cfRule>
  </conditionalFormatting>
  <conditionalFormatting sqref="O11">
    <cfRule type="expression" dxfId="86" priority="72">
      <formula>CELL("schutz",XER1048576)=0</formula>
    </cfRule>
  </conditionalFormatting>
  <conditionalFormatting sqref="O12">
    <cfRule type="expression" dxfId="85" priority="71">
      <formula>CELL("schutz",XER1)=0</formula>
    </cfRule>
  </conditionalFormatting>
  <conditionalFormatting sqref="O19">
    <cfRule type="expression" dxfId="84" priority="70">
      <formula>CELL("schutz",XER8)=0</formula>
    </cfRule>
  </conditionalFormatting>
  <conditionalFormatting sqref="O20">
    <cfRule type="expression" dxfId="83" priority="69">
      <formula>CELL("schutz",XER9)=0</formula>
    </cfRule>
  </conditionalFormatting>
  <conditionalFormatting sqref="O27">
    <cfRule type="expression" dxfId="82" priority="68">
      <formula>CELL("schutz",XER16)=0</formula>
    </cfRule>
  </conditionalFormatting>
  <conditionalFormatting sqref="O28">
    <cfRule type="expression" dxfId="81" priority="67">
      <formula>CELL("schutz",XER17)=0</formula>
    </cfRule>
  </conditionalFormatting>
  <conditionalFormatting sqref="O35">
    <cfRule type="expression" dxfId="80" priority="66">
      <formula>CELL("schutz",XER24)=0</formula>
    </cfRule>
  </conditionalFormatting>
  <conditionalFormatting sqref="O36">
    <cfRule type="expression" dxfId="79" priority="65">
      <formula>CELL("schutz",XER25)=0</formula>
    </cfRule>
  </conditionalFormatting>
  <conditionalFormatting sqref="O45">
    <cfRule type="expression" dxfId="78" priority="64">
      <formula>CELL("schutz",XER34)=0</formula>
    </cfRule>
  </conditionalFormatting>
  <conditionalFormatting sqref="O46">
    <cfRule type="expression" dxfId="77" priority="63">
      <formula>CELL("schutz",XER35)=0</formula>
    </cfRule>
  </conditionalFormatting>
  <conditionalFormatting sqref="X9">
    <cfRule type="expression" dxfId="76" priority="62">
      <formula>CELL("schutz",XFA1048574)=0</formula>
    </cfRule>
  </conditionalFormatting>
  <conditionalFormatting sqref="X10">
    <cfRule type="expression" dxfId="75" priority="61">
      <formula>CELL("schutz",XFA1048575)=0</formula>
    </cfRule>
  </conditionalFormatting>
  <conditionalFormatting sqref="X13">
    <cfRule type="expression" dxfId="74" priority="60">
      <formula>CELL("schutz",XFA2)=0</formula>
    </cfRule>
  </conditionalFormatting>
  <conditionalFormatting sqref="X14">
    <cfRule type="expression" dxfId="73" priority="59">
      <formula>CELL("schutz",XFA3)=0</formula>
    </cfRule>
  </conditionalFormatting>
  <conditionalFormatting sqref="X17">
    <cfRule type="expression" dxfId="72" priority="58">
      <formula>CELL("schutz",XFA6)=0</formula>
    </cfRule>
  </conditionalFormatting>
  <conditionalFormatting sqref="X18">
    <cfRule type="expression" dxfId="71" priority="57">
      <formula>CELL("schutz",XFA7)=0</formula>
    </cfRule>
  </conditionalFormatting>
  <conditionalFormatting sqref="X21">
    <cfRule type="expression" dxfId="70" priority="56">
      <formula>CELL("schutz",XFA10)=0</formula>
    </cfRule>
  </conditionalFormatting>
  <conditionalFormatting sqref="X22">
    <cfRule type="expression" dxfId="69" priority="55">
      <formula>CELL("schutz",XFA11)=0</formula>
    </cfRule>
  </conditionalFormatting>
  <conditionalFormatting sqref="X25">
    <cfRule type="expression" dxfId="68" priority="54">
      <formula>CELL("schutz",XFA14)=0</formula>
    </cfRule>
  </conditionalFormatting>
  <conditionalFormatting sqref="X26">
    <cfRule type="expression" dxfId="67" priority="53">
      <formula>CELL("schutz",XFA15)=0</formula>
    </cfRule>
  </conditionalFormatting>
  <conditionalFormatting sqref="X29">
    <cfRule type="expression" dxfId="66" priority="52">
      <formula>CELL("schutz",XFA18)=0</formula>
    </cfRule>
  </conditionalFormatting>
  <conditionalFormatting sqref="X30">
    <cfRule type="expression" dxfId="65" priority="51">
      <formula>CELL("schutz",XFA19)=0</formula>
    </cfRule>
  </conditionalFormatting>
  <conditionalFormatting sqref="X33">
    <cfRule type="expression" dxfId="64" priority="50">
      <formula>CELL("schutz",XFA22)=0</formula>
    </cfRule>
  </conditionalFormatting>
  <conditionalFormatting sqref="X34">
    <cfRule type="expression" dxfId="63" priority="49">
      <formula>CELL("schutz",XFA23)=0</formula>
    </cfRule>
  </conditionalFormatting>
  <conditionalFormatting sqref="X37">
    <cfRule type="expression" dxfId="62" priority="48">
      <formula>CELL("schutz",XFA26)=0</formula>
    </cfRule>
  </conditionalFormatting>
  <conditionalFormatting sqref="X38">
    <cfRule type="expression" dxfId="61" priority="47">
      <formula>CELL("schutz",XFA27)=0</formula>
    </cfRule>
  </conditionalFormatting>
  <conditionalFormatting sqref="AG11">
    <cfRule type="expression" dxfId="60" priority="46">
      <formula>CELL("schutz",F1048576)=0</formula>
    </cfRule>
  </conditionalFormatting>
  <conditionalFormatting sqref="AG12">
    <cfRule type="expression" dxfId="59" priority="45">
      <formula>CELL("schutz",F1)=0</formula>
    </cfRule>
  </conditionalFormatting>
  <conditionalFormatting sqref="AG19">
    <cfRule type="expression" dxfId="58" priority="44">
      <formula>CELL("schutz",F8)=0</formula>
    </cfRule>
  </conditionalFormatting>
  <conditionalFormatting sqref="AG20">
    <cfRule type="expression" dxfId="57" priority="43">
      <formula>CELL("schutz",F9)=0</formula>
    </cfRule>
  </conditionalFormatting>
  <conditionalFormatting sqref="AG27">
    <cfRule type="expression" dxfId="56" priority="42">
      <formula>CELL("schutz",F16)=0</formula>
    </cfRule>
  </conditionalFormatting>
  <conditionalFormatting sqref="AG28">
    <cfRule type="expression" dxfId="55" priority="41">
      <formula>CELL("schutz",F17)=0</formula>
    </cfRule>
  </conditionalFormatting>
  <conditionalFormatting sqref="AG35">
    <cfRule type="expression" dxfId="54" priority="40">
      <formula>CELL("schutz",F24)=0</formula>
    </cfRule>
  </conditionalFormatting>
  <conditionalFormatting sqref="AG36">
    <cfRule type="expression" dxfId="53" priority="39">
      <formula>CELL("schutz",F25)=0</formula>
    </cfRule>
  </conditionalFormatting>
  <conditionalFormatting sqref="AP11">
    <cfRule type="expression" dxfId="52" priority="38">
      <formula>CELL("schutz",O1048576)=0</formula>
    </cfRule>
  </conditionalFormatting>
  <conditionalFormatting sqref="AP12">
    <cfRule type="expression" dxfId="51" priority="37">
      <formula>CELL("schutz",O1)=0</formula>
    </cfRule>
  </conditionalFormatting>
  <conditionalFormatting sqref="AP19">
    <cfRule type="expression" dxfId="50" priority="36">
      <formula>CELL("schutz",O8)=0</formula>
    </cfRule>
  </conditionalFormatting>
  <conditionalFormatting sqref="AP20">
    <cfRule type="expression" dxfId="49" priority="35">
      <formula>CELL("schutz",O9)=0</formula>
    </cfRule>
  </conditionalFormatting>
  <conditionalFormatting sqref="AP27">
    <cfRule type="expression" dxfId="48" priority="34">
      <formula>CELL("schutz",O16)=0</formula>
    </cfRule>
  </conditionalFormatting>
  <conditionalFormatting sqref="AP28">
    <cfRule type="expression" dxfId="47" priority="33">
      <formula>CELL("schutz",O17)=0</formula>
    </cfRule>
  </conditionalFormatting>
  <conditionalFormatting sqref="AP35">
    <cfRule type="expression" dxfId="46" priority="32">
      <formula>CELL("schutz",O24)=0</formula>
    </cfRule>
  </conditionalFormatting>
  <conditionalFormatting sqref="AP36">
    <cfRule type="expression" dxfId="45" priority="31">
      <formula>CELL("schutz",O25)=0</formula>
    </cfRule>
  </conditionalFormatting>
  <conditionalFormatting sqref="AY15">
    <cfRule type="expression" dxfId="44" priority="30">
      <formula>CELL("schutz",X4)=0</formula>
    </cfRule>
  </conditionalFormatting>
  <conditionalFormatting sqref="AY16">
    <cfRule type="expression" dxfId="43" priority="29">
      <formula>CELL("schutz",X5)=0</formula>
    </cfRule>
  </conditionalFormatting>
  <conditionalFormatting sqref="AY31">
    <cfRule type="expression" dxfId="42" priority="28">
      <formula>CELL("schutz",X20)=0</formula>
    </cfRule>
  </conditionalFormatting>
  <conditionalFormatting sqref="AY32">
    <cfRule type="expression" dxfId="41" priority="27">
      <formula>CELL("schutz",X21)=0</formula>
    </cfRule>
  </conditionalFormatting>
  <conditionalFormatting sqref="AY44">
    <cfRule type="expression" dxfId="40" priority="26">
      <formula>CELL("schutz",X33)=0</formula>
    </cfRule>
  </conditionalFormatting>
  <conditionalFormatting sqref="AY45">
    <cfRule type="expression" dxfId="39" priority="25">
      <formula>CELL("schutz",X34)=0</formula>
    </cfRule>
  </conditionalFormatting>
  <conditionalFormatting sqref="BH23">
    <cfRule type="expression" dxfId="38" priority="24">
      <formula>CELL("schutz",AG12)=0</formula>
    </cfRule>
  </conditionalFormatting>
  <conditionalFormatting sqref="BH24">
    <cfRule type="expression" dxfId="37" priority="23">
      <formula>CELL("schutz",AG13)=0</formula>
    </cfRule>
  </conditionalFormatting>
  <conditionalFormatting sqref="BH31">
    <cfRule type="expression" dxfId="36" priority="22">
      <formula>CELL("schutz",AG20)=0</formula>
    </cfRule>
  </conditionalFormatting>
  <conditionalFormatting sqref="BH32">
    <cfRule type="expression" dxfId="35" priority="21">
      <formula>CELL("schutz",AG21)=0</formula>
    </cfRule>
  </conditionalFormatting>
  <conditionalFormatting sqref="BH44">
    <cfRule type="expression" dxfId="34" priority="20">
      <formula>CELL("schutz",AG33)=0</formula>
    </cfRule>
  </conditionalFormatting>
  <conditionalFormatting sqref="BH45">
    <cfRule type="expression" dxfId="33" priority="19">
      <formula>CELL("schutz",AG34)=0</formula>
    </cfRule>
  </conditionalFormatting>
  <conditionalFormatting sqref="V10">
    <cfRule type="expression" dxfId="32" priority="18">
      <formula>CELL("schutz",XEW1048575)=0</formula>
    </cfRule>
  </conditionalFormatting>
  <conditionalFormatting sqref="V14">
    <cfRule type="expression" dxfId="31" priority="17">
      <formula>CELL("schutz",XEW3)=0</formula>
    </cfRule>
  </conditionalFormatting>
  <conditionalFormatting sqref="V18">
    <cfRule type="expression" dxfId="30" priority="16">
      <formula>CELL("schutz",XEW7)=0</formula>
    </cfRule>
  </conditionalFormatting>
  <conditionalFormatting sqref="V22">
    <cfRule type="expression" dxfId="29" priority="15">
      <formula>CELL("schutz",XEW11)=0</formula>
    </cfRule>
  </conditionalFormatting>
  <conditionalFormatting sqref="V26">
    <cfRule type="expression" dxfId="28" priority="14">
      <formula>CELL("schutz",XEW15)=0</formula>
    </cfRule>
  </conditionalFormatting>
  <conditionalFormatting sqref="V30">
    <cfRule type="expression" dxfId="27" priority="13">
      <formula>CELL("schutz",XEW19)=0</formula>
    </cfRule>
  </conditionalFormatting>
  <conditionalFormatting sqref="V34">
    <cfRule type="expression" dxfId="26" priority="12">
      <formula>CELL("schutz",XEW23)=0</formula>
    </cfRule>
  </conditionalFormatting>
  <conditionalFormatting sqref="V38">
    <cfRule type="expression" dxfId="25" priority="11">
      <formula>CELL("schutz",XEW27)=0</formula>
    </cfRule>
  </conditionalFormatting>
  <conditionalFormatting sqref="M12">
    <cfRule type="expression" dxfId="24" priority="10">
      <formula>CELL("schutz",XEN1)=0</formula>
    </cfRule>
  </conditionalFormatting>
  <conditionalFormatting sqref="M20">
    <cfRule type="expression" dxfId="23" priority="9">
      <formula>CELL("schutz",XEN9)=0</formula>
    </cfRule>
  </conditionalFormatting>
  <conditionalFormatting sqref="M28">
    <cfRule type="expression" dxfId="22" priority="8">
      <formula>CELL("schutz",XEN17)=0</formula>
    </cfRule>
  </conditionalFormatting>
  <conditionalFormatting sqref="M36">
    <cfRule type="expression" dxfId="21" priority="7">
      <formula>CELL("schutz",XEN25)=0</formula>
    </cfRule>
  </conditionalFormatting>
  <conditionalFormatting sqref="D12">
    <cfRule type="expression" dxfId="20" priority="6">
      <formula>CELL("schutz",XEE1)=0</formula>
    </cfRule>
  </conditionalFormatting>
  <conditionalFormatting sqref="D20">
    <cfRule type="expression" dxfId="19" priority="5">
      <formula>CELL("schutz",XEE9)=0</formula>
    </cfRule>
  </conditionalFormatting>
  <conditionalFormatting sqref="D28">
    <cfRule type="expression" dxfId="18" priority="4">
      <formula>CELL("schutz",XEE17)=0</formula>
    </cfRule>
  </conditionalFormatting>
  <conditionalFormatting sqref="D36">
    <cfRule type="expression" dxfId="17" priority="3">
      <formula>CELL("schutz",XEE25)=0</formula>
    </cfRule>
  </conditionalFormatting>
  <conditionalFormatting sqref="D46">
    <cfRule type="expression" dxfId="16" priority="2">
      <formula>CELL("schutz",XEE35)=0</formula>
    </cfRule>
  </conditionalFormatting>
  <conditionalFormatting sqref="M46">
    <cfRule type="expression" dxfId="15" priority="1">
      <formula>CELL("schutz",XEN35)=0</formula>
    </cfRule>
  </conditionalFormatting>
  <dataValidations count="2">
    <dataValidation type="list" allowBlank="1" showInputMessage="1" showErrorMessage="1" error="Nur 0 oder 2 zulässig" sqref="H11:H12 H19:H20 H27:H28 H35:H36 H45:H46 Q45:Q46 Q35:Q36 Q27:Q28 Q19:Q20 Q11:Q12 Z9:Z10 Z13:Z14 Z17:Z18 Z21:Z22 Z25:Z26 Z29:Z30 Z33:Z34 Z37:Z38 AI35:AI36 AI27:AI28 AI19:AI20 AI11:AI12 AR11:AR12 AR19:AR20 AR27:AR28 AR35:AR36 BA15:BA16 BA31:BA32 BJ23:BJ24 BJ31:BJ32 BA44:BA45 BJ44:BJ45">
      <formula1>"0,2"</formula1>
    </dataValidation>
    <dataValidation type="list" allowBlank="1" showInputMessage="1" showErrorMessage="1" sqref="H38">
      <formula1>"0,2"</formula1>
    </dataValidation>
  </dataValidations>
  <pageMargins left="0.25" right="0.25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9" tint="0.39997558519241921"/>
    <pageSetUpPr fitToPage="1"/>
  </sheetPr>
  <dimension ref="A1:J25"/>
  <sheetViews>
    <sheetView workbookViewId="0">
      <selection sqref="A1:J1"/>
    </sheetView>
  </sheetViews>
  <sheetFormatPr baseColWidth="10" defaultColWidth="11.42578125" defaultRowHeight="15" x14ac:dyDescent="0.25"/>
  <cols>
    <col min="1" max="1" width="6.42578125" style="2" customWidth="1"/>
    <col min="2" max="3" width="21.42578125" style="2" customWidth="1"/>
    <col min="4" max="10" width="7.140625" style="2" customWidth="1"/>
    <col min="11" max="16384" width="11.42578125" style="2"/>
  </cols>
  <sheetData>
    <row r="1" spans="1:10" x14ac:dyDescent="0.25">
      <c r="A1" s="90" t="s">
        <v>64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89" t="s">
        <v>13</v>
      </c>
      <c r="B3" s="89"/>
      <c r="C3" s="42" t="s">
        <v>65</v>
      </c>
      <c r="D3" s="41"/>
      <c r="E3" s="41"/>
      <c r="F3" s="41"/>
      <c r="G3" s="41"/>
      <c r="H3" s="41"/>
      <c r="I3" s="41"/>
      <c r="J3" s="41"/>
    </row>
    <row r="4" spans="1:10" x14ac:dyDescent="0.25">
      <c r="A4" s="89" t="s">
        <v>12</v>
      </c>
      <c r="B4" s="89"/>
      <c r="C4" s="42" t="s">
        <v>66</v>
      </c>
      <c r="D4" s="41"/>
      <c r="E4" s="41"/>
      <c r="F4" s="41"/>
      <c r="G4" s="41"/>
      <c r="H4" s="41"/>
      <c r="I4" s="41"/>
      <c r="J4" s="41"/>
    </row>
    <row r="5" spans="1:10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44" t="s">
        <v>5</v>
      </c>
      <c r="B6" s="44" t="s">
        <v>10</v>
      </c>
      <c r="C6" s="44" t="s">
        <v>9</v>
      </c>
      <c r="D6" s="44" t="s">
        <v>1</v>
      </c>
      <c r="E6" s="44" t="s">
        <v>2</v>
      </c>
      <c r="F6" s="44" t="s">
        <v>6</v>
      </c>
      <c r="G6" s="44" t="s">
        <v>3</v>
      </c>
      <c r="H6" s="44" t="s">
        <v>4</v>
      </c>
      <c r="I6" s="44" t="s">
        <v>0</v>
      </c>
      <c r="J6" s="44" t="s">
        <v>11</v>
      </c>
    </row>
    <row r="7" spans="1:10" x14ac:dyDescent="0.25">
      <c r="A7" s="45">
        <v>1</v>
      </c>
      <c r="B7" s="46"/>
      <c r="C7" s="46"/>
      <c r="D7" s="47"/>
      <c r="E7" s="47"/>
      <c r="F7" s="47"/>
      <c r="G7" s="60" t="e">
        <f t="shared" ref="G7:G22" si="0">TRUNC(E7/F7,3)</f>
        <v>#DIV/0!</v>
      </c>
      <c r="H7" s="48"/>
      <c r="I7" s="49"/>
      <c r="J7" s="65">
        <v>48</v>
      </c>
    </row>
    <row r="8" spans="1:10" x14ac:dyDescent="0.25">
      <c r="A8" s="50">
        <v>2</v>
      </c>
      <c r="B8" s="46"/>
      <c r="C8" s="46"/>
      <c r="D8" s="47"/>
      <c r="E8" s="47"/>
      <c r="F8" s="47"/>
      <c r="G8" s="61" t="e">
        <f t="shared" si="0"/>
        <v>#DIV/0!</v>
      </c>
      <c r="H8" s="52"/>
      <c r="I8" s="53"/>
      <c r="J8" s="65">
        <v>35</v>
      </c>
    </row>
    <row r="9" spans="1:10" x14ac:dyDescent="0.25">
      <c r="A9" s="54">
        <v>3</v>
      </c>
      <c r="B9" s="46"/>
      <c r="C9" s="46"/>
      <c r="D9" s="47"/>
      <c r="E9" s="47"/>
      <c r="F9" s="47"/>
      <c r="G9" s="61" t="e">
        <f t="shared" si="0"/>
        <v>#DIV/0!</v>
      </c>
      <c r="H9" s="52"/>
      <c r="I9" s="53"/>
      <c r="J9" s="65">
        <v>24</v>
      </c>
    </row>
    <row r="10" spans="1:10" x14ac:dyDescent="0.25">
      <c r="A10" s="55">
        <v>4</v>
      </c>
      <c r="B10" s="46"/>
      <c r="C10" s="46"/>
      <c r="D10" s="47"/>
      <c r="E10" s="47"/>
      <c r="F10" s="47"/>
      <c r="G10" s="61" t="e">
        <f t="shared" si="0"/>
        <v>#DIV/0!</v>
      </c>
      <c r="H10" s="51"/>
      <c r="I10" s="47"/>
      <c r="J10" s="65">
        <v>20</v>
      </c>
    </row>
    <row r="11" spans="1:10" x14ac:dyDescent="0.25">
      <c r="A11" s="55">
        <v>5</v>
      </c>
      <c r="B11" s="46"/>
      <c r="C11" s="46"/>
      <c r="D11" s="47"/>
      <c r="E11" s="47"/>
      <c r="F11" s="47"/>
      <c r="G11" s="61" t="e">
        <f t="shared" si="0"/>
        <v>#DIV/0!</v>
      </c>
      <c r="H11" s="51"/>
      <c r="I11" s="47"/>
      <c r="J11" s="65">
        <v>15</v>
      </c>
    </row>
    <row r="12" spans="1:10" x14ac:dyDescent="0.25">
      <c r="A12" s="55">
        <v>6</v>
      </c>
      <c r="B12" s="46"/>
      <c r="C12" s="46"/>
      <c r="D12" s="47"/>
      <c r="E12" s="47"/>
      <c r="F12" s="47"/>
      <c r="G12" s="62" t="e">
        <f t="shared" si="0"/>
        <v>#DIV/0!</v>
      </c>
      <c r="H12" s="51"/>
      <c r="I12" s="47"/>
      <c r="J12" s="65">
        <v>14</v>
      </c>
    </row>
    <row r="13" spans="1:10" x14ac:dyDescent="0.25">
      <c r="A13" s="55">
        <v>7</v>
      </c>
      <c r="B13" s="46"/>
      <c r="C13" s="46"/>
      <c r="D13" s="47"/>
      <c r="E13" s="47"/>
      <c r="F13" s="47"/>
      <c r="G13" s="61" t="e">
        <f t="shared" si="0"/>
        <v>#DIV/0!</v>
      </c>
      <c r="H13" s="51"/>
      <c r="I13" s="47"/>
      <c r="J13" s="65">
        <v>13</v>
      </c>
    </row>
    <row r="14" spans="1:10" x14ac:dyDescent="0.25">
      <c r="A14" s="55">
        <v>8</v>
      </c>
      <c r="B14" s="46"/>
      <c r="C14" s="46"/>
      <c r="D14" s="47"/>
      <c r="E14" s="47"/>
      <c r="F14" s="47"/>
      <c r="G14" s="61" t="e">
        <f t="shared" si="0"/>
        <v>#DIV/0!</v>
      </c>
      <c r="H14" s="51"/>
      <c r="I14" s="47"/>
      <c r="J14" s="65">
        <v>12</v>
      </c>
    </row>
    <row r="15" spans="1:10" x14ac:dyDescent="0.25">
      <c r="A15" s="56" t="s">
        <v>28</v>
      </c>
      <c r="B15" s="46"/>
      <c r="C15" s="46"/>
      <c r="D15" s="47"/>
      <c r="E15" s="47"/>
      <c r="F15" s="47"/>
      <c r="G15" s="61" t="e">
        <f t="shared" si="0"/>
        <v>#DIV/0!</v>
      </c>
      <c r="H15" s="51"/>
      <c r="I15" s="47"/>
      <c r="J15" s="65">
        <v>8</v>
      </c>
    </row>
    <row r="16" spans="1:10" x14ac:dyDescent="0.25">
      <c r="A16" s="56" t="s">
        <v>28</v>
      </c>
      <c r="B16" s="46"/>
      <c r="C16" s="46"/>
      <c r="D16" s="47"/>
      <c r="E16" s="47"/>
      <c r="F16" s="47"/>
      <c r="G16" s="61" t="e">
        <f t="shared" si="0"/>
        <v>#DIV/0!</v>
      </c>
      <c r="H16" s="51"/>
      <c r="I16" s="47"/>
      <c r="J16" s="65">
        <v>8</v>
      </c>
    </row>
    <row r="17" spans="1:10" x14ac:dyDescent="0.25">
      <c r="A17" s="56" t="s">
        <v>28</v>
      </c>
      <c r="B17" s="46"/>
      <c r="C17" s="46"/>
      <c r="D17" s="47"/>
      <c r="E17" s="47"/>
      <c r="F17" s="47"/>
      <c r="G17" s="61" t="e">
        <f t="shared" si="0"/>
        <v>#DIV/0!</v>
      </c>
      <c r="H17" s="51"/>
      <c r="I17" s="47"/>
      <c r="J17" s="65">
        <v>8</v>
      </c>
    </row>
    <row r="18" spans="1:10" x14ac:dyDescent="0.25">
      <c r="A18" s="56" t="s">
        <v>28</v>
      </c>
      <c r="B18" s="46"/>
      <c r="C18" s="46"/>
      <c r="D18" s="47"/>
      <c r="E18" s="47"/>
      <c r="F18" s="47"/>
      <c r="G18" s="61" t="e">
        <f t="shared" si="0"/>
        <v>#DIV/0!</v>
      </c>
      <c r="H18" s="51"/>
      <c r="I18" s="47"/>
      <c r="J18" s="65">
        <v>8</v>
      </c>
    </row>
    <row r="19" spans="1:10" x14ac:dyDescent="0.25">
      <c r="A19" s="57">
        <v>13</v>
      </c>
      <c r="B19" s="46"/>
      <c r="C19" s="46"/>
      <c r="D19" s="47"/>
      <c r="E19" s="47"/>
      <c r="F19" s="47"/>
      <c r="G19" s="61" t="e">
        <f t="shared" si="0"/>
        <v>#DIV/0!</v>
      </c>
      <c r="H19" s="51"/>
      <c r="I19" s="47"/>
      <c r="J19" s="65">
        <v>4</v>
      </c>
    </row>
    <row r="20" spans="1:10" x14ac:dyDescent="0.25">
      <c r="A20" s="57">
        <v>14</v>
      </c>
      <c r="B20" s="46"/>
      <c r="C20" s="46"/>
      <c r="D20" s="47"/>
      <c r="E20" s="47"/>
      <c r="F20" s="47"/>
      <c r="G20" s="61" t="e">
        <f t="shared" si="0"/>
        <v>#DIV/0!</v>
      </c>
      <c r="H20" s="58"/>
      <c r="I20" s="47"/>
      <c r="J20" s="65">
        <v>3</v>
      </c>
    </row>
    <row r="21" spans="1:10" x14ac:dyDescent="0.25">
      <c r="A21" s="57">
        <v>15</v>
      </c>
      <c r="B21" s="46"/>
      <c r="C21" s="46"/>
      <c r="D21" s="47"/>
      <c r="E21" s="47"/>
      <c r="F21" s="47"/>
      <c r="G21" s="61" t="e">
        <f t="shared" si="0"/>
        <v>#DIV/0!</v>
      </c>
      <c r="H21" s="51"/>
      <c r="I21" s="47"/>
      <c r="J21" s="65">
        <v>2</v>
      </c>
    </row>
    <row r="22" spans="1:10" x14ac:dyDescent="0.25">
      <c r="A22" s="57">
        <v>16</v>
      </c>
      <c r="B22" s="46"/>
      <c r="C22" s="46"/>
      <c r="D22" s="47"/>
      <c r="E22" s="47"/>
      <c r="F22" s="47"/>
      <c r="G22" s="61" t="e">
        <f t="shared" si="0"/>
        <v>#DIV/0!</v>
      </c>
      <c r="H22" s="58"/>
      <c r="I22" s="47"/>
      <c r="J22" s="65">
        <v>1</v>
      </c>
    </row>
    <row r="23" spans="1:10" x14ac:dyDescent="0.25">
      <c r="A23" s="93" t="s">
        <v>7</v>
      </c>
      <c r="B23" s="94"/>
      <c r="C23" s="94"/>
      <c r="D23" s="95"/>
      <c r="E23" s="63">
        <f>SUM(E7:E22)</f>
        <v>0</v>
      </c>
      <c r="F23" s="63">
        <f>SUM(F7:F22)</f>
        <v>0</v>
      </c>
      <c r="G23" s="64" t="e">
        <f t="shared" ref="G23" si="1">TRUNC(E23/F23,3)</f>
        <v>#DIV/0!</v>
      </c>
      <c r="H23" s="64">
        <f>MAX(H7:H22)</f>
        <v>0</v>
      </c>
      <c r="I23" s="63">
        <f>MAX(I7:I22)</f>
        <v>0</v>
      </c>
      <c r="J23" s="59"/>
    </row>
    <row r="25" spans="1:10" x14ac:dyDescent="0.25">
      <c r="A25" s="1"/>
    </row>
  </sheetData>
  <sheetProtection sheet="1" selectLockedCells="1"/>
  <mergeCells count="4">
    <mergeCell ref="A3:B3"/>
    <mergeCell ref="A4:B4"/>
    <mergeCell ref="A1:J1"/>
    <mergeCell ref="A23:D23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workbookViewId="0"/>
  </sheetViews>
  <sheetFormatPr baseColWidth="10" defaultRowHeight="12.75" x14ac:dyDescent="0.2"/>
  <cols>
    <col min="1" max="2" width="11.42578125" style="6"/>
    <col min="3" max="3" width="17.140625" style="6" bestFit="1" customWidth="1"/>
    <col min="4" max="12" width="11.42578125" style="6"/>
    <col min="13" max="13" width="19.85546875" style="6" customWidth="1"/>
    <col min="14" max="14" width="13.28515625" style="6" customWidth="1"/>
    <col min="15" max="15" width="13.7109375" style="6" customWidth="1"/>
    <col min="16" max="16" width="14.85546875" style="6" customWidth="1"/>
    <col min="17" max="17" width="11" style="6" customWidth="1"/>
    <col min="18" max="18" width="10" style="6" customWidth="1"/>
    <col min="19" max="19" width="15" style="6" bestFit="1" customWidth="1"/>
    <col min="20" max="16384" width="11.42578125" style="6"/>
  </cols>
  <sheetData>
    <row r="1" spans="1:19" x14ac:dyDescent="0.2">
      <c r="A1" s="30" t="s">
        <v>31</v>
      </c>
      <c r="B1" s="30" t="s">
        <v>32</v>
      </c>
      <c r="C1" s="30" t="s">
        <v>10</v>
      </c>
      <c r="D1" s="30" t="s">
        <v>1</v>
      </c>
      <c r="E1" s="30" t="s">
        <v>2</v>
      </c>
      <c r="F1" s="30" t="s">
        <v>6</v>
      </c>
      <c r="G1" s="30" t="s">
        <v>3</v>
      </c>
      <c r="H1" s="30" t="s">
        <v>4</v>
      </c>
      <c r="I1" s="30" t="s">
        <v>0</v>
      </c>
      <c r="M1" s="35" t="s">
        <v>33</v>
      </c>
      <c r="N1" s="36" t="s">
        <v>34</v>
      </c>
      <c r="O1" s="36" t="s">
        <v>35</v>
      </c>
      <c r="P1" s="36" t="s">
        <v>36</v>
      </c>
      <c r="Q1" s="36" t="s">
        <v>37</v>
      </c>
      <c r="R1" s="36" t="s">
        <v>38</v>
      </c>
      <c r="S1"/>
    </row>
    <row r="2" spans="1:19" x14ac:dyDescent="0.2">
      <c r="A2" s="31">
        <v>1</v>
      </c>
      <c r="B2" s="31" t="s">
        <v>39</v>
      </c>
      <c r="C2" s="31">
        <f>Turnierbaum!T9</f>
        <v>0</v>
      </c>
      <c r="D2" s="31">
        <f>Turnierbaum!Z9</f>
        <v>0</v>
      </c>
      <c r="E2" s="31">
        <f>Turnierbaum!U9</f>
        <v>0</v>
      </c>
      <c r="F2" s="31">
        <f>Turnierbaum!V9</f>
        <v>0</v>
      </c>
      <c r="G2" s="32" t="e">
        <f>TRUNC(E2/F2,3)</f>
        <v>#DIV/0!</v>
      </c>
      <c r="H2" s="32">
        <f>IF(D2&gt;0,G2,0)</f>
        <v>0</v>
      </c>
      <c r="I2" s="31">
        <f>Turnierbaum!W9</f>
        <v>0</v>
      </c>
      <c r="M2" s="37"/>
      <c r="N2" s="38">
        <v>0</v>
      </c>
      <c r="O2" s="38">
        <v>0</v>
      </c>
      <c r="P2" s="38">
        <v>0</v>
      </c>
      <c r="Q2" s="39">
        <v>0</v>
      </c>
      <c r="R2" s="38">
        <v>0</v>
      </c>
      <c r="S2"/>
    </row>
    <row r="3" spans="1:19" x14ac:dyDescent="0.2">
      <c r="A3" s="33">
        <v>1</v>
      </c>
      <c r="B3" s="33" t="s">
        <v>40</v>
      </c>
      <c r="C3" s="33">
        <f>Turnierbaum!T10</f>
        <v>0</v>
      </c>
      <c r="D3" s="33">
        <f>Turnierbaum!Z10</f>
        <v>0</v>
      </c>
      <c r="E3" s="33">
        <f>Turnierbaum!U10</f>
        <v>0</v>
      </c>
      <c r="F3" s="33">
        <f>Turnierbaum!V10</f>
        <v>0</v>
      </c>
      <c r="G3" s="34" t="e">
        <f t="shared" ref="G3:G65" si="0">TRUNC(E3/F3,3)</f>
        <v>#DIV/0!</v>
      </c>
      <c r="H3" s="34">
        <f t="shared" ref="H3:H65" si="1">IF(D3&gt;0,G3,0)</f>
        <v>0</v>
      </c>
      <c r="I3" s="33">
        <f>Turnierbaum!W10</f>
        <v>0</v>
      </c>
      <c r="M3" s="37" t="s">
        <v>67</v>
      </c>
      <c r="N3" s="38">
        <v>0</v>
      </c>
      <c r="O3" s="38">
        <v>0</v>
      </c>
      <c r="P3" s="38">
        <v>0</v>
      </c>
      <c r="Q3" s="39">
        <v>0</v>
      </c>
      <c r="R3" s="38">
        <v>0</v>
      </c>
      <c r="S3"/>
    </row>
    <row r="4" spans="1:19" x14ac:dyDescent="0.2">
      <c r="A4" s="31">
        <f t="shared" ref="A4:A65" si="2">A2+1</f>
        <v>2</v>
      </c>
      <c r="B4" s="31" t="s">
        <v>39</v>
      </c>
      <c r="C4" s="31">
        <f>Turnierbaum!T13</f>
        <v>0</v>
      </c>
      <c r="D4" s="31">
        <f>Turnierbaum!Z13</f>
        <v>0</v>
      </c>
      <c r="E4" s="31">
        <f>Turnierbaum!U13</f>
        <v>0</v>
      </c>
      <c r="F4" s="31">
        <f>Turnierbaum!V13</f>
        <v>0</v>
      </c>
      <c r="G4" s="32" t="e">
        <f t="shared" si="0"/>
        <v>#DIV/0!</v>
      </c>
      <c r="H4" s="32">
        <f t="shared" si="1"/>
        <v>0</v>
      </c>
      <c r="I4" s="31">
        <f>Turnierbaum!W13</f>
        <v>0</v>
      </c>
      <c r="M4" s="37" t="s">
        <v>41</v>
      </c>
      <c r="N4" s="38">
        <v>0</v>
      </c>
      <c r="O4" s="38">
        <v>0</v>
      </c>
      <c r="P4" s="38">
        <v>0</v>
      </c>
      <c r="Q4" s="39">
        <v>0</v>
      </c>
      <c r="R4" s="38">
        <v>0</v>
      </c>
      <c r="S4"/>
    </row>
    <row r="5" spans="1:19" x14ac:dyDescent="0.2">
      <c r="A5" s="33">
        <f t="shared" si="2"/>
        <v>2</v>
      </c>
      <c r="B5" s="33" t="s">
        <v>40</v>
      </c>
      <c r="C5" s="33">
        <f>Turnierbaum!T14</f>
        <v>0</v>
      </c>
      <c r="D5" s="33">
        <f>Turnierbaum!Z14</f>
        <v>0</v>
      </c>
      <c r="E5" s="33">
        <f>Turnierbaum!U14</f>
        <v>0</v>
      </c>
      <c r="F5" s="33">
        <f>Turnierbaum!V14</f>
        <v>0</v>
      </c>
      <c r="G5" s="34" t="e">
        <f t="shared" si="0"/>
        <v>#DIV/0!</v>
      </c>
      <c r="H5" s="34">
        <f t="shared" si="1"/>
        <v>0</v>
      </c>
      <c r="I5" s="33">
        <f>Turnierbaum!W14</f>
        <v>0</v>
      </c>
      <c r="M5"/>
      <c r="N5"/>
      <c r="O5"/>
      <c r="P5"/>
      <c r="Q5"/>
      <c r="R5"/>
      <c r="S5"/>
    </row>
    <row r="6" spans="1:19" x14ac:dyDescent="0.2">
      <c r="A6" s="31">
        <f t="shared" si="2"/>
        <v>3</v>
      </c>
      <c r="B6" s="31" t="s">
        <v>39</v>
      </c>
      <c r="C6" s="31">
        <f>Turnierbaum!T17</f>
        <v>0</v>
      </c>
      <c r="D6" s="31">
        <f>Turnierbaum!Z17</f>
        <v>0</v>
      </c>
      <c r="E6" s="31">
        <f>Turnierbaum!U17</f>
        <v>0</v>
      </c>
      <c r="F6" s="31">
        <f>Turnierbaum!V17</f>
        <v>0</v>
      </c>
      <c r="G6" s="32" t="e">
        <f t="shared" si="0"/>
        <v>#DIV/0!</v>
      </c>
      <c r="H6" s="32">
        <f t="shared" si="1"/>
        <v>0</v>
      </c>
      <c r="I6" s="31">
        <f>Turnierbaum!W17</f>
        <v>0</v>
      </c>
      <c r="M6"/>
      <c r="N6"/>
      <c r="O6"/>
      <c r="P6"/>
      <c r="Q6"/>
      <c r="R6"/>
      <c r="S6"/>
    </row>
    <row r="7" spans="1:19" x14ac:dyDescent="0.2">
      <c r="A7" s="33">
        <f t="shared" si="2"/>
        <v>3</v>
      </c>
      <c r="B7" s="33" t="s">
        <v>40</v>
      </c>
      <c r="C7" s="33">
        <f>Turnierbaum!T18</f>
        <v>0</v>
      </c>
      <c r="D7" s="33">
        <f>Turnierbaum!Z18</f>
        <v>0</v>
      </c>
      <c r="E7" s="33">
        <f>Turnierbaum!U18</f>
        <v>0</v>
      </c>
      <c r="F7" s="33">
        <f>Turnierbaum!V18</f>
        <v>0</v>
      </c>
      <c r="G7" s="34" t="e">
        <f t="shared" si="0"/>
        <v>#DIV/0!</v>
      </c>
      <c r="H7" s="34">
        <f t="shared" si="1"/>
        <v>0</v>
      </c>
      <c r="I7" s="33">
        <f>Turnierbaum!W18</f>
        <v>0</v>
      </c>
      <c r="M7"/>
      <c r="N7"/>
      <c r="O7"/>
      <c r="P7"/>
      <c r="Q7"/>
      <c r="R7"/>
      <c r="S7"/>
    </row>
    <row r="8" spans="1:19" x14ac:dyDescent="0.2">
      <c r="A8" s="31">
        <f t="shared" si="2"/>
        <v>4</v>
      </c>
      <c r="B8" s="31" t="s">
        <v>39</v>
      </c>
      <c r="C8" s="31">
        <f>Turnierbaum!T21</f>
        <v>0</v>
      </c>
      <c r="D8" s="31">
        <f>Turnierbaum!Z21</f>
        <v>0</v>
      </c>
      <c r="E8" s="31">
        <f>Turnierbaum!U21</f>
        <v>0</v>
      </c>
      <c r="F8" s="31">
        <f>Turnierbaum!V21</f>
        <v>0</v>
      </c>
      <c r="G8" s="32" t="e">
        <f t="shared" si="0"/>
        <v>#DIV/0!</v>
      </c>
      <c r="H8" s="32">
        <f t="shared" si="1"/>
        <v>0</v>
      </c>
      <c r="I8" s="31">
        <f>Turnierbaum!W21</f>
        <v>0</v>
      </c>
      <c r="M8"/>
      <c r="N8"/>
      <c r="O8"/>
      <c r="P8"/>
      <c r="Q8"/>
      <c r="R8"/>
      <c r="S8"/>
    </row>
    <row r="9" spans="1:19" x14ac:dyDescent="0.2">
      <c r="A9" s="33">
        <f t="shared" si="2"/>
        <v>4</v>
      </c>
      <c r="B9" s="33" t="s">
        <v>40</v>
      </c>
      <c r="C9" s="33">
        <f>Turnierbaum!T22</f>
        <v>0</v>
      </c>
      <c r="D9" s="33">
        <f>Turnierbaum!Z22</f>
        <v>0</v>
      </c>
      <c r="E9" s="33">
        <f>Turnierbaum!U22</f>
        <v>0</v>
      </c>
      <c r="F9" s="33">
        <f>Turnierbaum!V22</f>
        <v>0</v>
      </c>
      <c r="G9" s="34" t="e">
        <f t="shared" si="0"/>
        <v>#DIV/0!</v>
      </c>
      <c r="H9" s="34">
        <f t="shared" si="1"/>
        <v>0</v>
      </c>
      <c r="I9" s="33">
        <f>Turnierbaum!W22</f>
        <v>0</v>
      </c>
      <c r="M9"/>
      <c r="N9"/>
      <c r="O9"/>
      <c r="P9"/>
      <c r="Q9"/>
      <c r="R9"/>
      <c r="S9"/>
    </row>
    <row r="10" spans="1:19" x14ac:dyDescent="0.2">
      <c r="A10" s="31">
        <f t="shared" si="2"/>
        <v>5</v>
      </c>
      <c r="B10" s="31" t="s">
        <v>39</v>
      </c>
      <c r="C10" s="31">
        <f>Turnierbaum!T25</f>
        <v>0</v>
      </c>
      <c r="D10" s="31">
        <f>Turnierbaum!Z25</f>
        <v>0</v>
      </c>
      <c r="E10" s="31">
        <f>Turnierbaum!U25</f>
        <v>0</v>
      </c>
      <c r="F10" s="31">
        <f>Turnierbaum!V25</f>
        <v>0</v>
      </c>
      <c r="G10" s="32" t="e">
        <f t="shared" si="0"/>
        <v>#DIV/0!</v>
      </c>
      <c r="H10" s="32">
        <f t="shared" si="1"/>
        <v>0</v>
      </c>
      <c r="I10" s="31">
        <f>Turnierbaum!W25</f>
        <v>0</v>
      </c>
      <c r="M10"/>
      <c r="N10"/>
      <c r="O10"/>
      <c r="P10"/>
      <c r="Q10"/>
      <c r="R10"/>
      <c r="S10"/>
    </row>
    <row r="11" spans="1:19" x14ac:dyDescent="0.2">
      <c r="A11" s="33">
        <f t="shared" si="2"/>
        <v>5</v>
      </c>
      <c r="B11" s="33" t="s">
        <v>40</v>
      </c>
      <c r="C11" s="33">
        <f>Turnierbaum!T26</f>
        <v>0</v>
      </c>
      <c r="D11" s="33">
        <f>Turnierbaum!Z26</f>
        <v>0</v>
      </c>
      <c r="E11" s="33">
        <f>Turnierbaum!U26</f>
        <v>0</v>
      </c>
      <c r="F11" s="33">
        <f>Turnierbaum!V26</f>
        <v>0</v>
      </c>
      <c r="G11" s="34" t="e">
        <f t="shared" si="0"/>
        <v>#DIV/0!</v>
      </c>
      <c r="H11" s="34">
        <f t="shared" si="1"/>
        <v>0</v>
      </c>
      <c r="I11" s="33">
        <f>Turnierbaum!W26</f>
        <v>0</v>
      </c>
      <c r="M11"/>
      <c r="N11"/>
      <c r="O11"/>
      <c r="P11"/>
      <c r="Q11"/>
      <c r="R11"/>
      <c r="S11"/>
    </row>
    <row r="12" spans="1:19" x14ac:dyDescent="0.2">
      <c r="A12" s="31">
        <f t="shared" si="2"/>
        <v>6</v>
      </c>
      <c r="B12" s="31" t="s">
        <v>39</v>
      </c>
      <c r="C12" s="31">
        <f>Turnierbaum!T29</f>
        <v>0</v>
      </c>
      <c r="D12" s="31">
        <f>Turnierbaum!Z29</f>
        <v>0</v>
      </c>
      <c r="E12" s="31">
        <f>Turnierbaum!U29</f>
        <v>0</v>
      </c>
      <c r="F12" s="31">
        <f>Turnierbaum!V29</f>
        <v>0</v>
      </c>
      <c r="G12" s="32" t="e">
        <f t="shared" si="0"/>
        <v>#DIV/0!</v>
      </c>
      <c r="H12" s="32">
        <f t="shared" si="1"/>
        <v>0</v>
      </c>
      <c r="I12" s="31">
        <f>Turnierbaum!W29</f>
        <v>0</v>
      </c>
      <c r="M12"/>
      <c r="N12"/>
      <c r="O12"/>
      <c r="P12"/>
      <c r="Q12"/>
      <c r="R12"/>
      <c r="S12"/>
    </row>
    <row r="13" spans="1:19" x14ac:dyDescent="0.2">
      <c r="A13" s="33">
        <f t="shared" si="2"/>
        <v>6</v>
      </c>
      <c r="B13" s="33" t="s">
        <v>40</v>
      </c>
      <c r="C13" s="33">
        <f>Turnierbaum!T30</f>
        <v>0</v>
      </c>
      <c r="D13" s="33">
        <f>Turnierbaum!Z30</f>
        <v>0</v>
      </c>
      <c r="E13" s="33">
        <f>Turnierbaum!U30</f>
        <v>0</v>
      </c>
      <c r="F13" s="33">
        <f>Turnierbaum!V30</f>
        <v>0</v>
      </c>
      <c r="G13" s="34" t="e">
        <f t="shared" si="0"/>
        <v>#DIV/0!</v>
      </c>
      <c r="H13" s="34">
        <f t="shared" si="1"/>
        <v>0</v>
      </c>
      <c r="I13" s="33">
        <f>Turnierbaum!W30</f>
        <v>0</v>
      </c>
      <c r="M13"/>
      <c r="N13"/>
      <c r="O13"/>
      <c r="P13"/>
      <c r="Q13"/>
      <c r="R13"/>
      <c r="S13"/>
    </row>
    <row r="14" spans="1:19" x14ac:dyDescent="0.2">
      <c r="A14" s="31">
        <f t="shared" si="2"/>
        <v>7</v>
      </c>
      <c r="B14" s="31" t="s">
        <v>39</v>
      </c>
      <c r="C14" s="31">
        <f>Turnierbaum!T33</f>
        <v>0</v>
      </c>
      <c r="D14" s="31">
        <f>Turnierbaum!Z33</f>
        <v>0</v>
      </c>
      <c r="E14" s="31">
        <f>Turnierbaum!U33</f>
        <v>0</v>
      </c>
      <c r="F14" s="31">
        <f>Turnierbaum!V33</f>
        <v>0</v>
      </c>
      <c r="G14" s="32" t="e">
        <f t="shared" si="0"/>
        <v>#DIV/0!</v>
      </c>
      <c r="H14" s="32">
        <f t="shared" si="1"/>
        <v>0</v>
      </c>
      <c r="I14" s="31">
        <f>Turnierbaum!W33</f>
        <v>0</v>
      </c>
      <c r="M14"/>
      <c r="N14"/>
      <c r="O14"/>
      <c r="P14"/>
      <c r="Q14"/>
      <c r="R14"/>
      <c r="S14"/>
    </row>
    <row r="15" spans="1:19" x14ac:dyDescent="0.2">
      <c r="A15" s="33">
        <f t="shared" si="2"/>
        <v>7</v>
      </c>
      <c r="B15" s="33" t="s">
        <v>40</v>
      </c>
      <c r="C15" s="33">
        <f>Turnierbaum!T34</f>
        <v>0</v>
      </c>
      <c r="D15" s="33">
        <f>Turnierbaum!Z34</f>
        <v>0</v>
      </c>
      <c r="E15" s="33">
        <f>Turnierbaum!U34</f>
        <v>0</v>
      </c>
      <c r="F15" s="33">
        <f>Turnierbaum!V34</f>
        <v>0</v>
      </c>
      <c r="G15" s="34" t="e">
        <f t="shared" si="0"/>
        <v>#DIV/0!</v>
      </c>
      <c r="H15" s="34">
        <f t="shared" si="1"/>
        <v>0</v>
      </c>
      <c r="I15" s="33">
        <f>Turnierbaum!W34</f>
        <v>0</v>
      </c>
      <c r="M15"/>
      <c r="N15"/>
      <c r="O15"/>
      <c r="P15"/>
      <c r="Q15"/>
      <c r="R15"/>
      <c r="S15"/>
    </row>
    <row r="16" spans="1:19" x14ac:dyDescent="0.2">
      <c r="A16" s="31">
        <f t="shared" si="2"/>
        <v>8</v>
      </c>
      <c r="B16" s="31" t="s">
        <v>39</v>
      </c>
      <c r="C16" s="31">
        <f>Turnierbaum!T37</f>
        <v>0</v>
      </c>
      <c r="D16" s="31">
        <f>Turnierbaum!Z37</f>
        <v>0</v>
      </c>
      <c r="E16" s="31">
        <f>Turnierbaum!U37</f>
        <v>0</v>
      </c>
      <c r="F16" s="31">
        <f>Turnierbaum!V37</f>
        <v>0</v>
      </c>
      <c r="G16" s="32" t="e">
        <f t="shared" si="0"/>
        <v>#DIV/0!</v>
      </c>
      <c r="H16" s="32">
        <f t="shared" si="1"/>
        <v>0</v>
      </c>
      <c r="I16" s="31">
        <f>Turnierbaum!W37</f>
        <v>0</v>
      </c>
      <c r="M16"/>
      <c r="N16"/>
      <c r="O16"/>
      <c r="P16"/>
      <c r="Q16"/>
      <c r="R16"/>
      <c r="S16"/>
    </row>
    <row r="17" spans="1:19" x14ac:dyDescent="0.2">
      <c r="A17" s="33">
        <f t="shared" si="2"/>
        <v>8</v>
      </c>
      <c r="B17" s="33" t="s">
        <v>40</v>
      </c>
      <c r="C17" s="33">
        <f>Turnierbaum!T38</f>
        <v>0</v>
      </c>
      <c r="D17" s="33">
        <f>Turnierbaum!Z38</f>
        <v>0</v>
      </c>
      <c r="E17" s="33">
        <f>Turnierbaum!U38</f>
        <v>0</v>
      </c>
      <c r="F17" s="33">
        <f>Turnierbaum!V38</f>
        <v>0</v>
      </c>
      <c r="G17" s="34" t="e">
        <f t="shared" si="0"/>
        <v>#DIV/0!</v>
      </c>
      <c r="H17" s="34">
        <f t="shared" si="1"/>
        <v>0</v>
      </c>
      <c r="I17" s="33">
        <f>Turnierbaum!W38</f>
        <v>0</v>
      </c>
      <c r="M17"/>
      <c r="N17"/>
      <c r="O17"/>
      <c r="P17"/>
      <c r="Q17"/>
      <c r="R17"/>
      <c r="S17"/>
    </row>
    <row r="18" spans="1:19" x14ac:dyDescent="0.2">
      <c r="A18" s="31">
        <f t="shared" si="2"/>
        <v>9</v>
      </c>
      <c r="B18" s="31" t="s">
        <v>39</v>
      </c>
      <c r="C18" s="31" t="str">
        <f>Turnierbaum!AC11</f>
        <v/>
      </c>
      <c r="D18" s="31">
        <f>Turnierbaum!AI11</f>
        <v>0</v>
      </c>
      <c r="E18" s="31">
        <f>Turnierbaum!AD11</f>
        <v>0</v>
      </c>
      <c r="F18" s="31">
        <f>Turnierbaum!AE11</f>
        <v>0</v>
      </c>
      <c r="G18" s="32" t="e">
        <f t="shared" si="0"/>
        <v>#DIV/0!</v>
      </c>
      <c r="H18" s="32">
        <f t="shared" si="1"/>
        <v>0</v>
      </c>
      <c r="I18" s="31">
        <f>Turnierbaum!AF11</f>
        <v>0</v>
      </c>
      <c r="M18"/>
      <c r="N18"/>
      <c r="O18"/>
      <c r="P18"/>
      <c r="Q18"/>
      <c r="R18"/>
      <c r="S18"/>
    </row>
    <row r="19" spans="1:19" x14ac:dyDescent="0.2">
      <c r="A19" s="33">
        <f t="shared" si="2"/>
        <v>9</v>
      </c>
      <c r="B19" s="33" t="s">
        <v>40</v>
      </c>
      <c r="C19" s="33" t="str">
        <f>Turnierbaum!AC12</f>
        <v/>
      </c>
      <c r="D19" s="33">
        <f>Turnierbaum!AI12</f>
        <v>0</v>
      </c>
      <c r="E19" s="33">
        <f>Turnierbaum!AD12</f>
        <v>0</v>
      </c>
      <c r="F19" s="33">
        <f>Turnierbaum!AE12</f>
        <v>0</v>
      </c>
      <c r="G19" s="34" t="e">
        <f t="shared" si="0"/>
        <v>#DIV/0!</v>
      </c>
      <c r="H19" s="34">
        <f t="shared" si="1"/>
        <v>0</v>
      </c>
      <c r="I19" s="33">
        <f>Turnierbaum!AF12</f>
        <v>0</v>
      </c>
      <c r="M19"/>
      <c r="N19"/>
      <c r="O19"/>
      <c r="P19"/>
      <c r="Q19"/>
      <c r="R19"/>
    </row>
    <row r="20" spans="1:19" x14ac:dyDescent="0.2">
      <c r="A20" s="31">
        <f t="shared" si="2"/>
        <v>10</v>
      </c>
      <c r="B20" s="31" t="s">
        <v>39</v>
      </c>
      <c r="C20" s="31" t="str">
        <f>Turnierbaum!AC19</f>
        <v/>
      </c>
      <c r="D20" s="31">
        <f>Turnierbaum!AI19</f>
        <v>0</v>
      </c>
      <c r="E20" s="31">
        <f>Turnierbaum!AD19</f>
        <v>0</v>
      </c>
      <c r="F20" s="31">
        <f>Turnierbaum!AE19</f>
        <v>0</v>
      </c>
      <c r="G20" s="32" t="e">
        <f t="shared" si="0"/>
        <v>#DIV/0!</v>
      </c>
      <c r="H20" s="32">
        <f t="shared" si="1"/>
        <v>0</v>
      </c>
      <c r="I20" s="31">
        <f>Turnierbaum!AF19</f>
        <v>0</v>
      </c>
      <c r="M20" s="40" t="s">
        <v>68</v>
      </c>
      <c r="N20"/>
      <c r="O20" s="7"/>
      <c r="P20" s="7"/>
      <c r="Q20" s="7"/>
      <c r="R20" s="7"/>
    </row>
    <row r="21" spans="1:19" x14ac:dyDescent="0.2">
      <c r="A21" s="33">
        <f t="shared" si="2"/>
        <v>10</v>
      </c>
      <c r="B21" s="33" t="s">
        <v>40</v>
      </c>
      <c r="C21" s="33" t="str">
        <f>Turnierbaum!AC20</f>
        <v/>
      </c>
      <c r="D21" s="33">
        <f>Turnierbaum!AI20</f>
        <v>0</v>
      </c>
      <c r="E21" s="33">
        <f>Turnierbaum!AD20</f>
        <v>0</v>
      </c>
      <c r="F21" s="33">
        <f>Turnierbaum!AE20</f>
        <v>0</v>
      </c>
      <c r="G21" s="34" t="e">
        <f t="shared" si="0"/>
        <v>#DIV/0!</v>
      </c>
      <c r="H21" s="34">
        <f t="shared" si="1"/>
        <v>0</v>
      </c>
      <c r="I21" s="33">
        <f>Turnierbaum!AF20</f>
        <v>0</v>
      </c>
      <c r="M21"/>
      <c r="N21"/>
      <c r="O21" s="7"/>
      <c r="P21" s="7"/>
      <c r="Q21" s="7"/>
      <c r="R21" s="7"/>
    </row>
    <row r="22" spans="1:19" x14ac:dyDescent="0.2">
      <c r="A22" s="31">
        <f t="shared" si="2"/>
        <v>11</v>
      </c>
      <c r="B22" s="31" t="s">
        <v>39</v>
      </c>
      <c r="C22" s="31" t="str">
        <f>Turnierbaum!K11</f>
        <v/>
      </c>
      <c r="D22" s="31">
        <f>Turnierbaum!Q11</f>
        <v>0</v>
      </c>
      <c r="E22" s="31">
        <f>Turnierbaum!L11</f>
        <v>0</v>
      </c>
      <c r="F22" s="31">
        <f>Turnierbaum!M11</f>
        <v>0</v>
      </c>
      <c r="G22" s="32" t="e">
        <f t="shared" si="0"/>
        <v>#DIV/0!</v>
      </c>
      <c r="H22" s="32">
        <f t="shared" si="1"/>
        <v>0</v>
      </c>
      <c r="I22" s="31">
        <f>Turnierbaum!N11</f>
        <v>0</v>
      </c>
      <c r="M22"/>
      <c r="N22"/>
      <c r="O22" s="7"/>
      <c r="P22" s="7"/>
      <c r="Q22" s="7"/>
      <c r="R22" s="7"/>
    </row>
    <row r="23" spans="1:19" x14ac:dyDescent="0.2">
      <c r="A23" s="33">
        <f t="shared" si="2"/>
        <v>11</v>
      </c>
      <c r="B23" s="33" t="s">
        <v>40</v>
      </c>
      <c r="C23" s="33" t="str">
        <f>Turnierbaum!K12</f>
        <v/>
      </c>
      <c r="D23" s="33">
        <f>Turnierbaum!Q12</f>
        <v>0</v>
      </c>
      <c r="E23" s="33">
        <f>Turnierbaum!L12</f>
        <v>0</v>
      </c>
      <c r="F23" s="33">
        <f>Turnierbaum!M12</f>
        <v>0</v>
      </c>
      <c r="G23" s="34" t="e">
        <f t="shared" si="0"/>
        <v>#DIV/0!</v>
      </c>
      <c r="H23" s="34">
        <f t="shared" si="1"/>
        <v>0</v>
      </c>
      <c r="I23" s="33">
        <f>Turnierbaum!N12</f>
        <v>0</v>
      </c>
      <c r="M23"/>
      <c r="N23"/>
      <c r="O23" s="7"/>
      <c r="P23" s="7"/>
      <c r="Q23" s="7"/>
      <c r="R23" s="7"/>
    </row>
    <row r="24" spans="1:19" x14ac:dyDescent="0.2">
      <c r="A24" s="31">
        <f t="shared" si="2"/>
        <v>12</v>
      </c>
      <c r="B24" s="31" t="s">
        <v>39</v>
      </c>
      <c r="C24" s="31" t="str">
        <f>Turnierbaum!K19</f>
        <v/>
      </c>
      <c r="D24" s="31">
        <f>Turnierbaum!Q19</f>
        <v>0</v>
      </c>
      <c r="E24" s="31">
        <f>Turnierbaum!L19</f>
        <v>0</v>
      </c>
      <c r="F24" s="31">
        <f>Turnierbaum!M19</f>
        <v>0</v>
      </c>
      <c r="G24" s="32" t="e">
        <f t="shared" si="0"/>
        <v>#DIV/0!</v>
      </c>
      <c r="H24" s="32">
        <f t="shared" si="1"/>
        <v>0</v>
      </c>
      <c r="I24" s="31">
        <f>Turnierbaum!N19</f>
        <v>0</v>
      </c>
      <c r="M24"/>
      <c r="N24"/>
      <c r="O24" s="7"/>
      <c r="P24" s="7"/>
      <c r="Q24" s="7"/>
      <c r="R24" s="7"/>
    </row>
    <row r="25" spans="1:19" x14ac:dyDescent="0.2">
      <c r="A25" s="33">
        <f t="shared" si="2"/>
        <v>12</v>
      </c>
      <c r="B25" s="33" t="s">
        <v>40</v>
      </c>
      <c r="C25" s="33" t="str">
        <f>Turnierbaum!K20</f>
        <v/>
      </c>
      <c r="D25" s="33">
        <f>Turnierbaum!Q20</f>
        <v>0</v>
      </c>
      <c r="E25" s="33">
        <f>Turnierbaum!L20</f>
        <v>0</v>
      </c>
      <c r="F25" s="33">
        <f>Turnierbaum!M20</f>
        <v>0</v>
      </c>
      <c r="G25" s="34" t="e">
        <f t="shared" si="0"/>
        <v>#DIV/0!</v>
      </c>
      <c r="H25" s="34">
        <f t="shared" si="1"/>
        <v>0</v>
      </c>
      <c r="I25" s="33">
        <f>Turnierbaum!N20</f>
        <v>0</v>
      </c>
      <c r="M25"/>
      <c r="N25"/>
      <c r="O25" s="7"/>
      <c r="P25" s="7"/>
      <c r="Q25" s="7"/>
      <c r="R25" s="7"/>
    </row>
    <row r="26" spans="1:19" x14ac:dyDescent="0.2">
      <c r="A26" s="31">
        <f t="shared" si="2"/>
        <v>13</v>
      </c>
      <c r="B26" s="31" t="s">
        <v>39</v>
      </c>
      <c r="C26" s="31" t="str">
        <f>Turnierbaum!AC27</f>
        <v/>
      </c>
      <c r="D26" s="31">
        <f>Turnierbaum!AI27</f>
        <v>0</v>
      </c>
      <c r="E26" s="31">
        <f>Turnierbaum!AD27</f>
        <v>0</v>
      </c>
      <c r="F26" s="31">
        <f>Turnierbaum!AE27</f>
        <v>0</v>
      </c>
      <c r="G26" s="32" t="e">
        <f t="shared" si="0"/>
        <v>#DIV/0!</v>
      </c>
      <c r="H26" s="32">
        <f t="shared" si="1"/>
        <v>0</v>
      </c>
      <c r="I26" s="31">
        <f>Turnierbaum!AF27</f>
        <v>0</v>
      </c>
      <c r="M26"/>
      <c r="N26"/>
      <c r="O26" s="7"/>
      <c r="P26" s="7"/>
      <c r="Q26" s="7"/>
      <c r="R26" s="7"/>
    </row>
    <row r="27" spans="1:19" x14ac:dyDescent="0.2">
      <c r="A27" s="33">
        <f t="shared" si="2"/>
        <v>13</v>
      </c>
      <c r="B27" s="33" t="s">
        <v>40</v>
      </c>
      <c r="C27" s="33" t="str">
        <f>Turnierbaum!AC28</f>
        <v/>
      </c>
      <c r="D27" s="33">
        <f>Turnierbaum!AI28</f>
        <v>0</v>
      </c>
      <c r="E27" s="33">
        <f>Turnierbaum!AD28</f>
        <v>0</v>
      </c>
      <c r="F27" s="33">
        <f>Turnierbaum!AE28</f>
        <v>0</v>
      </c>
      <c r="G27" s="34" t="e">
        <f t="shared" si="0"/>
        <v>#DIV/0!</v>
      </c>
      <c r="H27" s="34">
        <f t="shared" si="1"/>
        <v>0</v>
      </c>
      <c r="I27" s="33">
        <f>Turnierbaum!AF28</f>
        <v>0</v>
      </c>
      <c r="M27"/>
      <c r="N27"/>
      <c r="O27" s="7"/>
      <c r="P27" s="7"/>
      <c r="Q27" s="7"/>
      <c r="R27" s="7"/>
    </row>
    <row r="28" spans="1:19" x14ac:dyDescent="0.2">
      <c r="A28" s="31">
        <f t="shared" si="2"/>
        <v>14</v>
      </c>
      <c r="B28" s="31" t="s">
        <v>39</v>
      </c>
      <c r="C28" s="31" t="str">
        <f>Turnierbaum!AC35</f>
        <v/>
      </c>
      <c r="D28" s="31">
        <f>Turnierbaum!AI35</f>
        <v>0</v>
      </c>
      <c r="E28" s="31">
        <f>Turnierbaum!AD35</f>
        <v>0</v>
      </c>
      <c r="F28" s="31">
        <f>Turnierbaum!AE35</f>
        <v>0</v>
      </c>
      <c r="G28" s="32" t="e">
        <f t="shared" si="0"/>
        <v>#DIV/0!</v>
      </c>
      <c r="H28" s="32">
        <f t="shared" si="1"/>
        <v>0</v>
      </c>
      <c r="I28" s="31">
        <f>Turnierbaum!AF35</f>
        <v>0</v>
      </c>
      <c r="M28"/>
      <c r="N28"/>
      <c r="O28" s="7"/>
      <c r="P28" s="7"/>
      <c r="Q28" s="7"/>
      <c r="R28" s="7"/>
    </row>
    <row r="29" spans="1:19" x14ac:dyDescent="0.2">
      <c r="A29" s="33">
        <f t="shared" si="2"/>
        <v>14</v>
      </c>
      <c r="B29" s="33" t="s">
        <v>40</v>
      </c>
      <c r="C29" s="33" t="str">
        <f>Turnierbaum!AC36</f>
        <v/>
      </c>
      <c r="D29" s="33">
        <f>Turnierbaum!AI36</f>
        <v>0</v>
      </c>
      <c r="E29" s="33">
        <f>Turnierbaum!AD36</f>
        <v>0</v>
      </c>
      <c r="F29" s="33">
        <f>Turnierbaum!AE36</f>
        <v>0</v>
      </c>
      <c r="G29" s="34" t="e">
        <f t="shared" si="0"/>
        <v>#DIV/0!</v>
      </c>
      <c r="H29" s="34">
        <f t="shared" si="1"/>
        <v>0</v>
      </c>
      <c r="I29" s="33">
        <f>Turnierbaum!AF36</f>
        <v>0</v>
      </c>
      <c r="M29"/>
      <c r="N29"/>
      <c r="O29" s="7"/>
      <c r="P29" s="7"/>
      <c r="Q29" s="7"/>
      <c r="R29" s="7"/>
    </row>
    <row r="30" spans="1:19" x14ac:dyDescent="0.2">
      <c r="A30" s="31">
        <f t="shared" si="2"/>
        <v>15</v>
      </c>
      <c r="B30" s="31" t="s">
        <v>39</v>
      </c>
      <c r="C30" s="31" t="str">
        <f>Turnierbaum!K27</f>
        <v/>
      </c>
      <c r="D30" s="31">
        <f>Turnierbaum!Q27</f>
        <v>0</v>
      </c>
      <c r="E30" s="31">
        <f>Turnierbaum!L27</f>
        <v>0</v>
      </c>
      <c r="F30" s="31">
        <f>Turnierbaum!M27</f>
        <v>0</v>
      </c>
      <c r="G30" s="32" t="e">
        <f t="shared" si="0"/>
        <v>#DIV/0!</v>
      </c>
      <c r="H30" s="32">
        <f t="shared" si="1"/>
        <v>0</v>
      </c>
      <c r="I30" s="31">
        <f>Turnierbaum!N27</f>
        <v>0</v>
      </c>
      <c r="M30"/>
      <c r="N30"/>
      <c r="O30" s="7"/>
      <c r="P30" s="7"/>
      <c r="Q30" s="7"/>
      <c r="R30" s="7"/>
    </row>
    <row r="31" spans="1:19" x14ac:dyDescent="0.2">
      <c r="A31" s="33">
        <f t="shared" si="2"/>
        <v>15</v>
      </c>
      <c r="B31" s="33" t="s">
        <v>40</v>
      </c>
      <c r="C31" s="33" t="str">
        <f>Turnierbaum!K28</f>
        <v/>
      </c>
      <c r="D31" s="33">
        <f>Turnierbaum!Q28</f>
        <v>0</v>
      </c>
      <c r="E31" s="33">
        <f>Turnierbaum!L28</f>
        <v>0</v>
      </c>
      <c r="F31" s="33">
        <f>Turnierbaum!M28</f>
        <v>0</v>
      </c>
      <c r="G31" s="34" t="e">
        <f t="shared" si="0"/>
        <v>#DIV/0!</v>
      </c>
      <c r="H31" s="34">
        <f t="shared" si="1"/>
        <v>0</v>
      </c>
      <c r="I31" s="33">
        <f>Turnierbaum!N28</f>
        <v>0</v>
      </c>
      <c r="M31"/>
      <c r="N31"/>
      <c r="O31" s="7"/>
      <c r="P31" s="7"/>
      <c r="Q31" s="7"/>
      <c r="R31" s="7"/>
    </row>
    <row r="32" spans="1:19" x14ac:dyDescent="0.2">
      <c r="A32" s="31">
        <f t="shared" si="2"/>
        <v>16</v>
      </c>
      <c r="B32" s="31" t="s">
        <v>39</v>
      </c>
      <c r="C32" s="31" t="str">
        <f>Turnierbaum!K35</f>
        <v/>
      </c>
      <c r="D32" s="31">
        <f>Turnierbaum!Q35</f>
        <v>0</v>
      </c>
      <c r="E32" s="31">
        <f>Turnierbaum!L35</f>
        <v>0</v>
      </c>
      <c r="F32" s="31">
        <f>Turnierbaum!M35</f>
        <v>0</v>
      </c>
      <c r="G32" s="32" t="e">
        <f t="shared" si="0"/>
        <v>#DIV/0!</v>
      </c>
      <c r="H32" s="32">
        <f t="shared" si="1"/>
        <v>0</v>
      </c>
      <c r="I32" s="31">
        <f>Turnierbaum!N35</f>
        <v>0</v>
      </c>
      <c r="M32"/>
      <c r="N32"/>
      <c r="O32" s="7"/>
      <c r="P32" s="7"/>
      <c r="Q32" s="7"/>
      <c r="R32" s="7"/>
    </row>
    <row r="33" spans="1:18" x14ac:dyDescent="0.2">
      <c r="A33" s="33">
        <f t="shared" si="2"/>
        <v>16</v>
      </c>
      <c r="B33" s="33" t="s">
        <v>40</v>
      </c>
      <c r="C33" s="33" t="str">
        <f>Turnierbaum!K36</f>
        <v/>
      </c>
      <c r="D33" s="33">
        <f>Turnierbaum!Q36</f>
        <v>0</v>
      </c>
      <c r="E33" s="33">
        <f>Turnierbaum!L36</f>
        <v>0</v>
      </c>
      <c r="F33" s="33">
        <f>Turnierbaum!M36</f>
        <v>0</v>
      </c>
      <c r="G33" s="34" t="e">
        <f t="shared" si="0"/>
        <v>#DIV/0!</v>
      </c>
      <c r="H33" s="34">
        <f t="shared" si="1"/>
        <v>0</v>
      </c>
      <c r="I33" s="33">
        <f>Turnierbaum!N36</f>
        <v>0</v>
      </c>
      <c r="M33"/>
      <c r="N33"/>
      <c r="O33" s="7"/>
      <c r="P33" s="7"/>
      <c r="Q33" s="7"/>
      <c r="R33" s="7"/>
    </row>
    <row r="34" spans="1:18" x14ac:dyDescent="0.2">
      <c r="A34" s="31">
        <f t="shared" si="2"/>
        <v>17</v>
      </c>
      <c r="B34" s="31" t="s">
        <v>39</v>
      </c>
      <c r="C34" s="31">
        <f>Turnierbaum!B11</f>
        <v>0</v>
      </c>
      <c r="D34" s="31">
        <f>Turnierbaum!H11</f>
        <v>0</v>
      </c>
      <c r="E34" s="31">
        <f>Turnierbaum!C11</f>
        <v>0</v>
      </c>
      <c r="F34" s="31">
        <f>Turnierbaum!D11</f>
        <v>0</v>
      </c>
      <c r="G34" s="32" t="e">
        <f t="shared" si="0"/>
        <v>#DIV/0!</v>
      </c>
      <c r="H34" s="32">
        <f t="shared" si="1"/>
        <v>0</v>
      </c>
      <c r="I34" s="31">
        <f>Turnierbaum!E11</f>
        <v>0</v>
      </c>
      <c r="M34" s="7"/>
      <c r="N34" s="7"/>
      <c r="O34" s="7"/>
      <c r="P34" s="7"/>
      <c r="Q34" s="7"/>
      <c r="R34" s="7"/>
    </row>
    <row r="35" spans="1:18" x14ac:dyDescent="0.2">
      <c r="A35" s="33">
        <f t="shared" si="2"/>
        <v>17</v>
      </c>
      <c r="B35" s="33" t="s">
        <v>40</v>
      </c>
      <c r="C35" s="33">
        <f>Turnierbaum!B12</f>
        <v>0</v>
      </c>
      <c r="D35" s="33">
        <f>Turnierbaum!H12</f>
        <v>0</v>
      </c>
      <c r="E35" s="33">
        <f>Turnierbaum!C12</f>
        <v>0</v>
      </c>
      <c r="F35" s="33">
        <f>Turnierbaum!D12</f>
        <v>0</v>
      </c>
      <c r="G35" s="34" t="e">
        <f t="shared" si="0"/>
        <v>#DIV/0!</v>
      </c>
      <c r="H35" s="34">
        <f t="shared" si="1"/>
        <v>0</v>
      </c>
      <c r="I35" s="33">
        <f>Turnierbaum!E12</f>
        <v>0</v>
      </c>
      <c r="M35" s="7"/>
      <c r="N35" s="7"/>
      <c r="O35" s="7"/>
      <c r="P35" s="7"/>
      <c r="Q35" s="7"/>
      <c r="R35" s="7"/>
    </row>
    <row r="36" spans="1:18" x14ac:dyDescent="0.2">
      <c r="A36" s="31">
        <f t="shared" si="2"/>
        <v>18</v>
      </c>
      <c r="B36" s="31" t="s">
        <v>39</v>
      </c>
      <c r="C36" s="31">
        <f>Turnierbaum!B19</f>
        <v>0</v>
      </c>
      <c r="D36" s="31">
        <f>Turnierbaum!H19</f>
        <v>0</v>
      </c>
      <c r="E36" s="31">
        <f>Turnierbaum!C19</f>
        <v>0</v>
      </c>
      <c r="F36" s="31">
        <f>Turnierbaum!D19</f>
        <v>0</v>
      </c>
      <c r="G36" s="32" t="e">
        <f t="shared" si="0"/>
        <v>#DIV/0!</v>
      </c>
      <c r="H36" s="32">
        <f t="shared" si="1"/>
        <v>0</v>
      </c>
      <c r="I36" s="31">
        <f>Turnierbaum!E19</f>
        <v>0</v>
      </c>
      <c r="M36" s="7"/>
      <c r="N36" s="7"/>
      <c r="O36" s="7"/>
      <c r="P36" s="7"/>
      <c r="Q36" s="7"/>
      <c r="R36" s="7"/>
    </row>
    <row r="37" spans="1:18" x14ac:dyDescent="0.2">
      <c r="A37" s="33">
        <f t="shared" si="2"/>
        <v>18</v>
      </c>
      <c r="B37" s="33" t="s">
        <v>40</v>
      </c>
      <c r="C37" s="33">
        <f>Turnierbaum!B20</f>
        <v>0</v>
      </c>
      <c r="D37" s="33">
        <f>Turnierbaum!H20</f>
        <v>0</v>
      </c>
      <c r="E37" s="33">
        <f>Turnierbaum!C20</f>
        <v>0</v>
      </c>
      <c r="F37" s="33">
        <f>Turnierbaum!D20</f>
        <v>0</v>
      </c>
      <c r="G37" s="34" t="e">
        <f t="shared" si="0"/>
        <v>#DIV/0!</v>
      </c>
      <c r="H37" s="34">
        <f t="shared" si="1"/>
        <v>0</v>
      </c>
      <c r="I37" s="33">
        <f>Turnierbaum!E20</f>
        <v>0</v>
      </c>
      <c r="M37" s="7"/>
      <c r="N37" s="7"/>
      <c r="O37" s="7"/>
      <c r="P37" s="7"/>
      <c r="Q37" s="7"/>
      <c r="R37" s="7"/>
    </row>
    <row r="38" spans="1:18" x14ac:dyDescent="0.2">
      <c r="A38" s="31">
        <f t="shared" si="2"/>
        <v>19</v>
      </c>
      <c r="B38" s="31" t="s">
        <v>39</v>
      </c>
      <c r="C38" s="31">
        <f>Turnierbaum!B45</f>
        <v>0</v>
      </c>
      <c r="D38" s="31">
        <f>Turnierbaum!H45</f>
        <v>0</v>
      </c>
      <c r="E38" s="31">
        <f>Turnierbaum!C45</f>
        <v>0</v>
      </c>
      <c r="F38" s="31">
        <f>Turnierbaum!D45</f>
        <v>0</v>
      </c>
      <c r="G38" s="32" t="e">
        <f t="shared" si="0"/>
        <v>#DIV/0!</v>
      </c>
      <c r="H38" s="32">
        <f t="shared" si="1"/>
        <v>0</v>
      </c>
      <c r="I38" s="31">
        <f>Turnierbaum!E45</f>
        <v>0</v>
      </c>
      <c r="M38" s="7"/>
      <c r="N38" s="7"/>
      <c r="O38" s="7"/>
      <c r="P38" s="7"/>
      <c r="Q38" s="7"/>
      <c r="R38" s="7"/>
    </row>
    <row r="39" spans="1:18" x14ac:dyDescent="0.2">
      <c r="A39" s="33">
        <f t="shared" si="2"/>
        <v>19</v>
      </c>
      <c r="B39" s="33" t="s">
        <v>40</v>
      </c>
      <c r="C39" s="33">
        <f>Turnierbaum!B46</f>
        <v>0</v>
      </c>
      <c r="D39" s="33">
        <f>Turnierbaum!H46</f>
        <v>0</v>
      </c>
      <c r="E39" s="33">
        <f>Turnierbaum!C46</f>
        <v>0</v>
      </c>
      <c r="F39" s="33">
        <f>Turnierbaum!D46</f>
        <v>0</v>
      </c>
      <c r="G39" s="34" t="e">
        <f t="shared" si="0"/>
        <v>#DIV/0!</v>
      </c>
      <c r="H39" s="34">
        <f t="shared" si="1"/>
        <v>0</v>
      </c>
      <c r="I39" s="33">
        <f>Turnierbaum!E46</f>
        <v>0</v>
      </c>
      <c r="M39" s="7"/>
      <c r="N39" s="7"/>
      <c r="O39" s="7"/>
      <c r="P39" s="7"/>
      <c r="Q39" s="7"/>
      <c r="R39" s="7"/>
    </row>
    <row r="40" spans="1:18" x14ac:dyDescent="0.2">
      <c r="A40" s="31">
        <f t="shared" si="2"/>
        <v>20</v>
      </c>
      <c r="B40" s="31" t="s">
        <v>39</v>
      </c>
      <c r="C40" s="31">
        <f>Turnierbaum!K45</f>
        <v>0</v>
      </c>
      <c r="D40" s="31">
        <f>Turnierbaum!Q45</f>
        <v>0</v>
      </c>
      <c r="E40" s="31">
        <f>Turnierbaum!L45</f>
        <v>0</v>
      </c>
      <c r="F40" s="31">
        <f>Turnierbaum!M45</f>
        <v>0</v>
      </c>
      <c r="G40" s="32" t="e">
        <f t="shared" si="0"/>
        <v>#DIV/0!</v>
      </c>
      <c r="H40" s="32">
        <f t="shared" si="1"/>
        <v>0</v>
      </c>
      <c r="I40" s="31">
        <f>Turnierbaum!N45</f>
        <v>0</v>
      </c>
      <c r="M40" s="7"/>
      <c r="N40" s="7"/>
      <c r="O40" s="7"/>
      <c r="P40" s="7"/>
      <c r="Q40" s="7"/>
      <c r="R40" s="7"/>
    </row>
    <row r="41" spans="1:18" x14ac:dyDescent="0.2">
      <c r="A41" s="33">
        <f t="shared" si="2"/>
        <v>20</v>
      </c>
      <c r="B41" s="33" t="s">
        <v>40</v>
      </c>
      <c r="C41" s="33">
        <f>Turnierbaum!K46</f>
        <v>0</v>
      </c>
      <c r="D41" s="33">
        <f>Turnierbaum!Q46</f>
        <v>0</v>
      </c>
      <c r="E41" s="33">
        <f>Turnierbaum!L46</f>
        <v>0</v>
      </c>
      <c r="F41" s="33">
        <f>Turnierbaum!M46</f>
        <v>0</v>
      </c>
      <c r="G41" s="34" t="e">
        <f t="shared" si="0"/>
        <v>#DIV/0!</v>
      </c>
      <c r="H41" s="34">
        <f t="shared" si="1"/>
        <v>0</v>
      </c>
      <c r="I41" s="33">
        <f>Turnierbaum!N46</f>
        <v>0</v>
      </c>
      <c r="M41" s="7"/>
      <c r="N41" s="7"/>
      <c r="O41" s="7"/>
      <c r="P41" s="7"/>
      <c r="Q41" s="7"/>
      <c r="R41" s="7"/>
    </row>
    <row r="42" spans="1:18" x14ac:dyDescent="0.2">
      <c r="A42" s="31">
        <f t="shared" si="2"/>
        <v>21</v>
      </c>
      <c r="B42" s="31" t="s">
        <v>39</v>
      </c>
      <c r="C42" s="31">
        <f>Turnierbaum!B27</f>
        <v>0</v>
      </c>
      <c r="D42" s="31">
        <f>Turnierbaum!H27</f>
        <v>0</v>
      </c>
      <c r="E42" s="31">
        <f>Turnierbaum!C27</f>
        <v>0</v>
      </c>
      <c r="F42" s="31">
        <f>Turnierbaum!D27</f>
        <v>0</v>
      </c>
      <c r="G42" s="32" t="e">
        <f t="shared" si="0"/>
        <v>#DIV/0!</v>
      </c>
      <c r="H42" s="32">
        <f t="shared" si="1"/>
        <v>0</v>
      </c>
      <c r="I42" s="31">
        <f>Turnierbaum!E27</f>
        <v>0</v>
      </c>
      <c r="M42" s="7"/>
      <c r="N42" s="7"/>
      <c r="O42" s="7"/>
      <c r="P42" s="7"/>
      <c r="Q42" s="7"/>
      <c r="R42" s="7"/>
    </row>
    <row r="43" spans="1:18" x14ac:dyDescent="0.2">
      <c r="A43" s="33">
        <f t="shared" si="2"/>
        <v>21</v>
      </c>
      <c r="B43" s="33" t="s">
        <v>40</v>
      </c>
      <c r="C43" s="33">
        <f>Turnierbaum!B28</f>
        <v>0</v>
      </c>
      <c r="D43" s="33">
        <f>Turnierbaum!H28</f>
        <v>0</v>
      </c>
      <c r="E43" s="33">
        <f>Turnierbaum!C28</f>
        <v>0</v>
      </c>
      <c r="F43" s="33">
        <f>Turnierbaum!D28</f>
        <v>0</v>
      </c>
      <c r="G43" s="34" t="e">
        <f t="shared" si="0"/>
        <v>#DIV/0!</v>
      </c>
      <c r="H43" s="34">
        <f t="shared" si="1"/>
        <v>0</v>
      </c>
      <c r="I43" s="33">
        <f>Turnierbaum!E28</f>
        <v>0</v>
      </c>
      <c r="M43" s="7"/>
      <c r="N43" s="7"/>
      <c r="O43" s="7"/>
      <c r="P43" s="7"/>
      <c r="Q43" s="7"/>
      <c r="R43" s="7"/>
    </row>
    <row r="44" spans="1:18" x14ac:dyDescent="0.2">
      <c r="A44" s="31">
        <f t="shared" si="2"/>
        <v>22</v>
      </c>
      <c r="B44" s="31" t="s">
        <v>39</v>
      </c>
      <c r="C44" s="31">
        <f>Turnierbaum!B35</f>
        <v>0</v>
      </c>
      <c r="D44" s="31">
        <f>Turnierbaum!H35</f>
        <v>0</v>
      </c>
      <c r="E44" s="31">
        <f>Turnierbaum!C35</f>
        <v>0</v>
      </c>
      <c r="F44" s="31">
        <f>Turnierbaum!D35</f>
        <v>0</v>
      </c>
      <c r="G44" s="32" t="e">
        <f t="shared" si="0"/>
        <v>#DIV/0!</v>
      </c>
      <c r="H44" s="32">
        <f t="shared" si="1"/>
        <v>0</v>
      </c>
      <c r="I44" s="31">
        <f>Turnierbaum!E35</f>
        <v>0</v>
      </c>
      <c r="M44" s="7"/>
      <c r="N44" s="7"/>
      <c r="O44" s="7"/>
      <c r="P44" s="7"/>
      <c r="Q44" s="7"/>
      <c r="R44" s="7"/>
    </row>
    <row r="45" spans="1:18" x14ac:dyDescent="0.2">
      <c r="A45" s="33">
        <f t="shared" si="2"/>
        <v>22</v>
      </c>
      <c r="B45" s="33" t="s">
        <v>40</v>
      </c>
      <c r="C45" s="33">
        <f>Turnierbaum!B36</f>
        <v>0</v>
      </c>
      <c r="D45" s="33">
        <f>Turnierbaum!H36</f>
        <v>0</v>
      </c>
      <c r="E45" s="33">
        <f>Turnierbaum!C36</f>
        <v>0</v>
      </c>
      <c r="F45" s="33">
        <f>Turnierbaum!D36</f>
        <v>0</v>
      </c>
      <c r="G45" s="34" t="e">
        <f t="shared" si="0"/>
        <v>#DIV/0!</v>
      </c>
      <c r="H45" s="34">
        <f t="shared" si="1"/>
        <v>0</v>
      </c>
      <c r="I45" s="33">
        <f>Turnierbaum!E36</f>
        <v>0</v>
      </c>
      <c r="M45" s="7"/>
      <c r="N45" s="7"/>
      <c r="O45" s="7"/>
      <c r="P45" s="7"/>
      <c r="Q45" s="7"/>
      <c r="R45" s="7"/>
    </row>
    <row r="46" spans="1:18" x14ac:dyDescent="0.2">
      <c r="A46" s="31">
        <f t="shared" si="2"/>
        <v>23</v>
      </c>
      <c r="B46" s="31" t="s">
        <v>39</v>
      </c>
      <c r="C46" s="31" t="str">
        <f>Turnierbaum!AL11</f>
        <v/>
      </c>
      <c r="D46" s="31">
        <f>Turnierbaum!AR11</f>
        <v>0</v>
      </c>
      <c r="E46" s="31">
        <f>Turnierbaum!AM11</f>
        <v>0</v>
      </c>
      <c r="F46" s="31">
        <f>Turnierbaum!AN11</f>
        <v>0</v>
      </c>
      <c r="G46" s="32" t="e">
        <f t="shared" si="0"/>
        <v>#DIV/0!</v>
      </c>
      <c r="H46" s="32">
        <f t="shared" si="1"/>
        <v>0</v>
      </c>
      <c r="I46" s="31">
        <f>Turnierbaum!AO11</f>
        <v>0</v>
      </c>
      <c r="M46" s="7"/>
      <c r="N46" s="7"/>
      <c r="O46" s="7"/>
      <c r="P46" s="7"/>
      <c r="Q46" s="7"/>
      <c r="R46" s="7"/>
    </row>
    <row r="47" spans="1:18" x14ac:dyDescent="0.2">
      <c r="A47" s="33">
        <f t="shared" si="2"/>
        <v>23</v>
      </c>
      <c r="B47" s="33" t="s">
        <v>40</v>
      </c>
      <c r="C47" s="33">
        <f>Turnierbaum!AL12</f>
        <v>0</v>
      </c>
      <c r="D47" s="33">
        <f>Turnierbaum!AR12</f>
        <v>0</v>
      </c>
      <c r="E47" s="33">
        <f>Turnierbaum!AM12</f>
        <v>0</v>
      </c>
      <c r="F47" s="33">
        <f>Turnierbaum!AN12</f>
        <v>0</v>
      </c>
      <c r="G47" s="34" t="e">
        <f t="shared" si="0"/>
        <v>#DIV/0!</v>
      </c>
      <c r="H47" s="34">
        <f t="shared" si="1"/>
        <v>0</v>
      </c>
      <c r="I47" s="33">
        <f>Turnierbaum!AO12</f>
        <v>0</v>
      </c>
      <c r="M47" s="7"/>
      <c r="N47" s="7"/>
      <c r="O47" s="7"/>
      <c r="P47" s="7"/>
      <c r="Q47" s="7"/>
      <c r="R47" s="7"/>
    </row>
    <row r="48" spans="1:18" x14ac:dyDescent="0.2">
      <c r="A48" s="31">
        <f t="shared" si="2"/>
        <v>24</v>
      </c>
      <c r="B48" s="31" t="s">
        <v>39</v>
      </c>
      <c r="C48" s="31" t="str">
        <f>Turnierbaum!AL19</f>
        <v/>
      </c>
      <c r="D48" s="31">
        <f>Turnierbaum!AR19</f>
        <v>0</v>
      </c>
      <c r="E48" s="31">
        <f>Turnierbaum!AM19</f>
        <v>0</v>
      </c>
      <c r="F48" s="31">
        <f>Turnierbaum!AN19</f>
        <v>0</v>
      </c>
      <c r="G48" s="32" t="e">
        <f t="shared" si="0"/>
        <v>#DIV/0!</v>
      </c>
      <c r="H48" s="32">
        <f t="shared" si="1"/>
        <v>0</v>
      </c>
      <c r="I48" s="31">
        <f>Turnierbaum!AO19</f>
        <v>0</v>
      </c>
      <c r="M48" s="7"/>
      <c r="N48" s="7"/>
      <c r="O48" s="7"/>
      <c r="P48" s="7"/>
      <c r="Q48" s="7"/>
      <c r="R48" s="7"/>
    </row>
    <row r="49" spans="1:18" x14ac:dyDescent="0.2">
      <c r="A49" s="33">
        <f t="shared" si="2"/>
        <v>24</v>
      </c>
      <c r="B49" s="33" t="s">
        <v>40</v>
      </c>
      <c r="C49" s="33">
        <f>Turnierbaum!AL20</f>
        <v>0</v>
      </c>
      <c r="D49" s="33">
        <f>Turnierbaum!AR20</f>
        <v>0</v>
      </c>
      <c r="E49" s="33">
        <f>Turnierbaum!AM20</f>
        <v>0</v>
      </c>
      <c r="F49" s="33">
        <f>Turnierbaum!AN20</f>
        <v>0</v>
      </c>
      <c r="G49" s="34" t="e">
        <f t="shared" si="0"/>
        <v>#DIV/0!</v>
      </c>
      <c r="H49" s="34">
        <f t="shared" si="1"/>
        <v>0</v>
      </c>
      <c r="I49" s="33">
        <f>Turnierbaum!AO20</f>
        <v>0</v>
      </c>
      <c r="M49" s="7"/>
      <c r="N49" s="7"/>
      <c r="O49" s="7"/>
      <c r="P49" s="7"/>
      <c r="Q49" s="7"/>
      <c r="R49" s="7"/>
    </row>
    <row r="50" spans="1:18" x14ac:dyDescent="0.2">
      <c r="A50" s="31">
        <f t="shared" si="2"/>
        <v>25</v>
      </c>
      <c r="B50" s="31" t="s">
        <v>39</v>
      </c>
      <c r="C50" s="31" t="str">
        <f>Turnierbaum!AL27</f>
        <v/>
      </c>
      <c r="D50" s="31">
        <f>Turnierbaum!AR27</f>
        <v>0</v>
      </c>
      <c r="E50" s="31">
        <f>Turnierbaum!AM27</f>
        <v>0</v>
      </c>
      <c r="F50" s="31">
        <f>Turnierbaum!AN27</f>
        <v>0</v>
      </c>
      <c r="G50" s="32" t="e">
        <f t="shared" si="0"/>
        <v>#DIV/0!</v>
      </c>
      <c r="H50" s="32">
        <f t="shared" si="1"/>
        <v>0</v>
      </c>
      <c r="I50" s="31">
        <f>Turnierbaum!AO27</f>
        <v>0</v>
      </c>
      <c r="M50" s="7"/>
      <c r="N50" s="7"/>
      <c r="O50" s="7"/>
      <c r="P50" s="7"/>
      <c r="Q50" s="7"/>
      <c r="R50" s="7"/>
    </row>
    <row r="51" spans="1:18" x14ac:dyDescent="0.2">
      <c r="A51" s="33">
        <f t="shared" si="2"/>
        <v>25</v>
      </c>
      <c r="B51" s="33" t="s">
        <v>40</v>
      </c>
      <c r="C51" s="33">
        <f>Turnierbaum!AL28</f>
        <v>0</v>
      </c>
      <c r="D51" s="33">
        <f>Turnierbaum!AR28</f>
        <v>0</v>
      </c>
      <c r="E51" s="33">
        <f>Turnierbaum!AM28</f>
        <v>0</v>
      </c>
      <c r="F51" s="33">
        <f>Turnierbaum!AN28</f>
        <v>0</v>
      </c>
      <c r="G51" s="34" t="e">
        <f t="shared" si="0"/>
        <v>#DIV/0!</v>
      </c>
      <c r="H51" s="34">
        <f t="shared" si="1"/>
        <v>0</v>
      </c>
      <c r="I51" s="33">
        <f>Turnierbaum!AO28</f>
        <v>0</v>
      </c>
      <c r="M51" s="7"/>
      <c r="N51" s="7"/>
      <c r="O51" s="7"/>
      <c r="P51" s="7"/>
      <c r="Q51" s="7"/>
      <c r="R51" s="7"/>
    </row>
    <row r="52" spans="1:18" x14ac:dyDescent="0.2">
      <c r="A52" s="31">
        <f t="shared" si="2"/>
        <v>26</v>
      </c>
      <c r="B52" s="31" t="s">
        <v>39</v>
      </c>
      <c r="C52" s="31" t="str">
        <f>Turnierbaum!AL35</f>
        <v/>
      </c>
      <c r="D52" s="31">
        <f>Turnierbaum!AR35</f>
        <v>0</v>
      </c>
      <c r="E52" s="31">
        <f>Turnierbaum!AM35</f>
        <v>0</v>
      </c>
      <c r="F52" s="31">
        <f>Turnierbaum!AN35</f>
        <v>0</v>
      </c>
      <c r="G52" s="32" t="e">
        <f t="shared" si="0"/>
        <v>#DIV/0!</v>
      </c>
      <c r="H52" s="32">
        <f t="shared" si="1"/>
        <v>0</v>
      </c>
      <c r="I52" s="31">
        <f>Turnierbaum!AO35</f>
        <v>0</v>
      </c>
      <c r="M52" s="7"/>
      <c r="N52" s="7"/>
      <c r="O52" s="7"/>
      <c r="P52" s="7"/>
      <c r="Q52" s="7"/>
      <c r="R52" s="7"/>
    </row>
    <row r="53" spans="1:18" x14ac:dyDescent="0.2">
      <c r="A53" s="33">
        <f t="shared" si="2"/>
        <v>26</v>
      </c>
      <c r="B53" s="33" t="s">
        <v>40</v>
      </c>
      <c r="C53" s="33">
        <f>Turnierbaum!AL36</f>
        <v>0</v>
      </c>
      <c r="D53" s="33">
        <f>Turnierbaum!AR36</f>
        <v>0</v>
      </c>
      <c r="E53" s="33">
        <f>Turnierbaum!AM36</f>
        <v>0</v>
      </c>
      <c r="F53" s="33">
        <f>Turnierbaum!AN36</f>
        <v>0</v>
      </c>
      <c r="G53" s="34" t="e">
        <f t="shared" si="0"/>
        <v>#DIV/0!</v>
      </c>
      <c r="H53" s="34">
        <f t="shared" si="1"/>
        <v>0</v>
      </c>
      <c r="I53" s="33">
        <f>Turnierbaum!AO36</f>
        <v>0</v>
      </c>
      <c r="M53" s="7"/>
      <c r="N53" s="7"/>
      <c r="O53" s="7"/>
      <c r="P53" s="7"/>
      <c r="Q53" s="7"/>
      <c r="R53" s="7"/>
    </row>
    <row r="54" spans="1:18" x14ac:dyDescent="0.2">
      <c r="A54" s="31">
        <f t="shared" si="2"/>
        <v>27</v>
      </c>
      <c r="B54" s="31" t="s">
        <v>39</v>
      </c>
      <c r="C54" s="31" t="str">
        <f>Turnierbaum!AU15</f>
        <v/>
      </c>
      <c r="D54" s="31">
        <f>Turnierbaum!BA15</f>
        <v>0</v>
      </c>
      <c r="E54" s="31">
        <f>Turnierbaum!AV15</f>
        <v>0</v>
      </c>
      <c r="F54" s="31">
        <f>Turnierbaum!AW15</f>
        <v>0</v>
      </c>
      <c r="G54" s="32" t="e">
        <f t="shared" si="0"/>
        <v>#DIV/0!</v>
      </c>
      <c r="H54" s="32">
        <f t="shared" si="1"/>
        <v>0</v>
      </c>
      <c r="I54" s="31">
        <f>Turnierbaum!AX15</f>
        <v>0</v>
      </c>
      <c r="M54" s="7"/>
      <c r="N54" s="7"/>
      <c r="O54" s="7"/>
      <c r="P54" s="7"/>
      <c r="Q54" s="7"/>
      <c r="R54" s="7"/>
    </row>
    <row r="55" spans="1:18" x14ac:dyDescent="0.2">
      <c r="A55" s="33">
        <f t="shared" si="2"/>
        <v>27</v>
      </c>
      <c r="B55" s="33" t="s">
        <v>40</v>
      </c>
      <c r="C55" s="33" t="str">
        <f>Turnierbaum!AU16</f>
        <v/>
      </c>
      <c r="D55" s="33">
        <f>Turnierbaum!BA16</f>
        <v>0</v>
      </c>
      <c r="E55" s="33">
        <f>Turnierbaum!AV16</f>
        <v>0</v>
      </c>
      <c r="F55" s="33">
        <f>Turnierbaum!AW16</f>
        <v>0</v>
      </c>
      <c r="G55" s="34" t="e">
        <f t="shared" si="0"/>
        <v>#DIV/0!</v>
      </c>
      <c r="H55" s="34">
        <f t="shared" si="1"/>
        <v>0</v>
      </c>
      <c r="I55" s="33">
        <f>Turnierbaum!AX16</f>
        <v>0</v>
      </c>
      <c r="M55" s="7"/>
      <c r="N55" s="7"/>
      <c r="O55" s="7"/>
      <c r="P55" s="7"/>
      <c r="Q55" s="7"/>
      <c r="R55" s="7"/>
    </row>
    <row r="56" spans="1:18" x14ac:dyDescent="0.2">
      <c r="A56" s="31">
        <f t="shared" si="2"/>
        <v>28</v>
      </c>
      <c r="B56" s="31" t="s">
        <v>39</v>
      </c>
      <c r="C56" s="31" t="str">
        <f>Turnierbaum!AU31</f>
        <v/>
      </c>
      <c r="D56" s="31">
        <f>Turnierbaum!BA31</f>
        <v>0</v>
      </c>
      <c r="E56" s="31">
        <f>Turnierbaum!AV31</f>
        <v>0</v>
      </c>
      <c r="F56" s="31">
        <f>Turnierbaum!AW31</f>
        <v>0</v>
      </c>
      <c r="G56" s="32" t="e">
        <f t="shared" si="0"/>
        <v>#DIV/0!</v>
      </c>
      <c r="H56" s="32">
        <f t="shared" si="1"/>
        <v>0</v>
      </c>
      <c r="I56" s="31">
        <f>Turnierbaum!AX31</f>
        <v>0</v>
      </c>
      <c r="M56" s="7"/>
      <c r="N56" s="7"/>
      <c r="O56" s="7"/>
      <c r="P56" s="7"/>
      <c r="Q56" s="7"/>
      <c r="R56" s="7"/>
    </row>
    <row r="57" spans="1:18" x14ac:dyDescent="0.2">
      <c r="A57" s="33">
        <f t="shared" si="2"/>
        <v>28</v>
      </c>
      <c r="B57" s="33" t="s">
        <v>40</v>
      </c>
      <c r="C57" s="33" t="str">
        <f>Turnierbaum!AU32</f>
        <v/>
      </c>
      <c r="D57" s="33">
        <f>Turnierbaum!BA32</f>
        <v>0</v>
      </c>
      <c r="E57" s="33">
        <f>Turnierbaum!AV32</f>
        <v>0</v>
      </c>
      <c r="F57" s="33">
        <f>Turnierbaum!AW32</f>
        <v>0</v>
      </c>
      <c r="G57" s="34" t="e">
        <f t="shared" si="0"/>
        <v>#DIV/0!</v>
      </c>
      <c r="H57" s="34">
        <f t="shared" si="1"/>
        <v>0</v>
      </c>
      <c r="I57" s="33">
        <f>Turnierbaum!AX32</f>
        <v>0</v>
      </c>
      <c r="M57" s="7"/>
      <c r="N57" s="7"/>
      <c r="O57" s="7"/>
      <c r="P57" s="7"/>
      <c r="Q57" s="7"/>
      <c r="R57" s="7"/>
    </row>
    <row r="58" spans="1:18" x14ac:dyDescent="0.2">
      <c r="A58" s="31">
        <f t="shared" si="2"/>
        <v>29</v>
      </c>
      <c r="B58" s="31" t="s">
        <v>39</v>
      </c>
      <c r="C58" s="31">
        <f>Turnierbaum!AU44</f>
        <v>0</v>
      </c>
      <c r="D58" s="31">
        <f>Turnierbaum!BA44</f>
        <v>0</v>
      </c>
      <c r="E58" s="31">
        <f>Turnierbaum!AV44</f>
        <v>0</v>
      </c>
      <c r="F58" s="31">
        <f>Turnierbaum!AW44</f>
        <v>0</v>
      </c>
      <c r="G58" s="32" t="e">
        <f t="shared" si="0"/>
        <v>#DIV/0!</v>
      </c>
      <c r="H58" s="32">
        <f t="shared" si="1"/>
        <v>0</v>
      </c>
      <c r="I58" s="31">
        <f>Turnierbaum!AX44</f>
        <v>0</v>
      </c>
      <c r="M58" s="7"/>
      <c r="N58" s="7"/>
      <c r="O58" s="7"/>
      <c r="P58" s="7"/>
      <c r="Q58" s="7"/>
      <c r="R58" s="7"/>
    </row>
    <row r="59" spans="1:18" x14ac:dyDescent="0.2">
      <c r="A59" s="33">
        <f t="shared" si="2"/>
        <v>29</v>
      </c>
      <c r="B59" s="33" t="s">
        <v>40</v>
      </c>
      <c r="C59" s="33">
        <f>Turnierbaum!AU45</f>
        <v>0</v>
      </c>
      <c r="D59" s="33">
        <f>Turnierbaum!BA45</f>
        <v>0</v>
      </c>
      <c r="E59" s="33">
        <f>Turnierbaum!AV45</f>
        <v>0</v>
      </c>
      <c r="F59" s="33">
        <f>Turnierbaum!AW45</f>
        <v>0</v>
      </c>
      <c r="G59" s="34" t="e">
        <f t="shared" si="0"/>
        <v>#DIV/0!</v>
      </c>
      <c r="H59" s="34">
        <f t="shared" si="1"/>
        <v>0</v>
      </c>
      <c r="I59" s="33">
        <f>Turnierbaum!AX45</f>
        <v>0</v>
      </c>
      <c r="M59" s="7"/>
      <c r="N59" s="7"/>
      <c r="O59" s="7"/>
      <c r="P59" s="7"/>
      <c r="Q59" s="7"/>
      <c r="R59" s="7"/>
    </row>
    <row r="60" spans="1:18" x14ac:dyDescent="0.2">
      <c r="A60" s="31">
        <f t="shared" si="2"/>
        <v>30</v>
      </c>
      <c r="B60" s="31" t="s">
        <v>39</v>
      </c>
      <c r="C60" s="31">
        <f>Turnierbaum!BD44</f>
        <v>0</v>
      </c>
      <c r="D60" s="31">
        <f>Turnierbaum!BJ44</f>
        <v>0</v>
      </c>
      <c r="E60" s="31">
        <f>Turnierbaum!BE44</f>
        <v>0</v>
      </c>
      <c r="F60" s="31">
        <f>Turnierbaum!BF44</f>
        <v>0</v>
      </c>
      <c r="G60" s="32" t="e">
        <f t="shared" si="0"/>
        <v>#DIV/0!</v>
      </c>
      <c r="H60" s="32">
        <f t="shared" si="1"/>
        <v>0</v>
      </c>
      <c r="I60" s="31">
        <f>Turnierbaum!BG44</f>
        <v>0</v>
      </c>
      <c r="M60" s="7"/>
      <c r="N60" s="7"/>
      <c r="O60" s="7"/>
      <c r="P60" s="7"/>
      <c r="Q60" s="7"/>
      <c r="R60" s="7"/>
    </row>
    <row r="61" spans="1:18" x14ac:dyDescent="0.2">
      <c r="A61" s="33">
        <f t="shared" si="2"/>
        <v>30</v>
      </c>
      <c r="B61" s="33" t="s">
        <v>40</v>
      </c>
      <c r="C61" s="33">
        <f>Turnierbaum!BD45</f>
        <v>0</v>
      </c>
      <c r="D61" s="33">
        <f>Turnierbaum!BJ45</f>
        <v>0</v>
      </c>
      <c r="E61" s="33">
        <f>Turnierbaum!BE45</f>
        <v>0</v>
      </c>
      <c r="F61" s="33">
        <f>Turnierbaum!BF45</f>
        <v>0</v>
      </c>
      <c r="G61" s="34" t="e">
        <f t="shared" si="0"/>
        <v>#DIV/0!</v>
      </c>
      <c r="H61" s="34">
        <f t="shared" si="1"/>
        <v>0</v>
      </c>
      <c r="I61" s="33">
        <f>Turnierbaum!BG45</f>
        <v>0</v>
      </c>
      <c r="M61" s="7"/>
      <c r="N61" s="7"/>
      <c r="O61" s="7"/>
      <c r="P61" s="7"/>
      <c r="Q61" s="7"/>
      <c r="R61" s="7"/>
    </row>
    <row r="62" spans="1:18" x14ac:dyDescent="0.2">
      <c r="A62" s="31">
        <f t="shared" si="2"/>
        <v>31</v>
      </c>
      <c r="B62" s="31" t="s">
        <v>39</v>
      </c>
      <c r="C62" s="31" t="str">
        <f>Turnierbaum!BD31</f>
        <v/>
      </c>
      <c r="D62" s="31">
        <f>Turnierbaum!BJ31</f>
        <v>0</v>
      </c>
      <c r="E62" s="31">
        <f>Turnierbaum!BE31</f>
        <v>0</v>
      </c>
      <c r="F62" s="31">
        <f>Turnierbaum!BF31</f>
        <v>0</v>
      </c>
      <c r="G62" s="32" t="e">
        <f t="shared" si="0"/>
        <v>#DIV/0!</v>
      </c>
      <c r="H62" s="32">
        <f t="shared" si="1"/>
        <v>0</v>
      </c>
      <c r="I62" s="31">
        <f>Turnierbaum!BG31</f>
        <v>0</v>
      </c>
      <c r="M62" s="7"/>
      <c r="N62" s="7"/>
      <c r="O62" s="7"/>
      <c r="P62" s="7"/>
      <c r="Q62" s="7"/>
      <c r="R62" s="7"/>
    </row>
    <row r="63" spans="1:18" x14ac:dyDescent="0.2">
      <c r="A63" s="33">
        <f t="shared" si="2"/>
        <v>31</v>
      </c>
      <c r="B63" s="33" t="s">
        <v>40</v>
      </c>
      <c r="C63" s="33" t="str">
        <f>Turnierbaum!BD32</f>
        <v/>
      </c>
      <c r="D63" s="33">
        <f>Turnierbaum!BJ32</f>
        <v>0</v>
      </c>
      <c r="E63" s="33">
        <f>Turnierbaum!BE32</f>
        <v>0</v>
      </c>
      <c r="F63" s="33">
        <f>Turnierbaum!BF32</f>
        <v>0</v>
      </c>
      <c r="G63" s="34" t="e">
        <f t="shared" si="0"/>
        <v>#DIV/0!</v>
      </c>
      <c r="H63" s="34">
        <f t="shared" si="1"/>
        <v>0</v>
      </c>
      <c r="I63" s="33">
        <f>Turnierbaum!BG32</f>
        <v>0</v>
      </c>
      <c r="M63" s="7"/>
      <c r="N63" s="7"/>
      <c r="O63" s="7"/>
      <c r="P63" s="7"/>
      <c r="Q63" s="7"/>
      <c r="R63" s="7"/>
    </row>
    <row r="64" spans="1:18" x14ac:dyDescent="0.2">
      <c r="A64" s="31">
        <f t="shared" si="2"/>
        <v>32</v>
      </c>
      <c r="B64" s="31" t="s">
        <v>39</v>
      </c>
      <c r="C64" s="31" t="str">
        <f>Turnierbaum!BD23</f>
        <v/>
      </c>
      <c r="D64" s="31">
        <f>Turnierbaum!BJ23</f>
        <v>0</v>
      </c>
      <c r="E64" s="31">
        <f>Turnierbaum!BE23</f>
        <v>0</v>
      </c>
      <c r="F64" s="31">
        <f>Turnierbaum!BF23</f>
        <v>0</v>
      </c>
      <c r="G64" s="32" t="e">
        <f t="shared" si="0"/>
        <v>#DIV/0!</v>
      </c>
      <c r="H64" s="32">
        <f t="shared" si="1"/>
        <v>0</v>
      </c>
      <c r="I64" s="31">
        <f>Turnierbaum!BG23</f>
        <v>0</v>
      </c>
      <c r="M64" s="7"/>
      <c r="N64" s="7"/>
      <c r="O64" s="7"/>
      <c r="P64" s="7"/>
      <c r="Q64" s="7"/>
      <c r="R64" s="7"/>
    </row>
    <row r="65" spans="1:18" x14ac:dyDescent="0.2">
      <c r="A65" s="33">
        <f t="shared" si="2"/>
        <v>32</v>
      </c>
      <c r="B65" s="33" t="s">
        <v>40</v>
      </c>
      <c r="C65" s="33" t="str">
        <f>Turnierbaum!BD24</f>
        <v/>
      </c>
      <c r="D65" s="33">
        <f>Turnierbaum!BJ24</f>
        <v>0</v>
      </c>
      <c r="E65" s="33">
        <f>Turnierbaum!BE24</f>
        <v>0</v>
      </c>
      <c r="F65" s="33">
        <f>Turnierbaum!BF24</f>
        <v>0</v>
      </c>
      <c r="G65" s="34" t="e">
        <f t="shared" si="0"/>
        <v>#DIV/0!</v>
      </c>
      <c r="H65" s="34">
        <f t="shared" si="1"/>
        <v>0</v>
      </c>
      <c r="I65" s="33">
        <f>Turnierbaum!BG24</f>
        <v>0</v>
      </c>
      <c r="M65" s="7"/>
      <c r="N65" s="7"/>
      <c r="O65" s="7"/>
      <c r="P65" s="7"/>
      <c r="Q65" s="7"/>
      <c r="R65" s="7"/>
    </row>
    <row r="66" spans="1:18" x14ac:dyDescent="0.2">
      <c r="M66" s="7"/>
      <c r="N66" s="7"/>
      <c r="O66" s="7"/>
      <c r="P66" s="7"/>
      <c r="Q66" s="7"/>
      <c r="R66" s="7"/>
    </row>
    <row r="67" spans="1:18" x14ac:dyDescent="0.2">
      <c r="M67" s="7"/>
      <c r="N67" s="7"/>
      <c r="O67" s="7"/>
      <c r="P67" s="7"/>
      <c r="Q67" s="7"/>
      <c r="R67" s="7"/>
    </row>
    <row r="68" spans="1:18" x14ac:dyDescent="0.2">
      <c r="M68" s="7"/>
      <c r="N68" s="7"/>
      <c r="O68" s="7"/>
      <c r="P68" s="7"/>
      <c r="Q68" s="7"/>
      <c r="R68" s="7"/>
    </row>
    <row r="69" spans="1:18" x14ac:dyDescent="0.2">
      <c r="M69" s="7"/>
      <c r="N69" s="7"/>
      <c r="O69" s="7"/>
      <c r="P69" s="7"/>
      <c r="Q69" s="7"/>
      <c r="R69" s="7"/>
    </row>
    <row r="70" spans="1:18" x14ac:dyDescent="0.2">
      <c r="M70" s="7"/>
      <c r="N70" s="7"/>
      <c r="O70" s="7"/>
      <c r="P70" s="7"/>
      <c r="Q70" s="7"/>
      <c r="R70" s="7"/>
    </row>
    <row r="71" spans="1:18" x14ac:dyDescent="0.2">
      <c r="M71" s="7"/>
      <c r="N71" s="7"/>
      <c r="O71" s="7"/>
      <c r="P71" s="7"/>
      <c r="Q71" s="7"/>
      <c r="R71" s="7"/>
    </row>
    <row r="72" spans="1:18" x14ac:dyDescent="0.2">
      <c r="M72" s="7"/>
      <c r="N72" s="7"/>
      <c r="O72" s="7"/>
      <c r="P72" s="7"/>
      <c r="Q72" s="7"/>
      <c r="R72" s="7"/>
    </row>
    <row r="73" spans="1:18" x14ac:dyDescent="0.2">
      <c r="M73" s="7"/>
      <c r="N73" s="7"/>
      <c r="O73" s="7"/>
      <c r="P73" s="7"/>
      <c r="Q73" s="7"/>
      <c r="R73" s="7"/>
    </row>
    <row r="74" spans="1:18" x14ac:dyDescent="0.2">
      <c r="M74" s="7"/>
      <c r="N74" s="7"/>
      <c r="O74" s="7"/>
      <c r="P74" s="7"/>
      <c r="Q74" s="7"/>
      <c r="R74" s="7"/>
    </row>
    <row r="75" spans="1:18" x14ac:dyDescent="0.2">
      <c r="M75" s="7"/>
      <c r="N75" s="7"/>
      <c r="O75" s="7"/>
      <c r="P75" s="7"/>
      <c r="Q75" s="7"/>
      <c r="R75" s="7"/>
    </row>
    <row r="76" spans="1:18" x14ac:dyDescent="0.2">
      <c r="M76" s="7"/>
      <c r="N76" s="7"/>
      <c r="O76" s="7"/>
      <c r="P76" s="7"/>
      <c r="Q76" s="7"/>
      <c r="R76" s="7"/>
    </row>
    <row r="77" spans="1:18" x14ac:dyDescent="0.2">
      <c r="M77" s="7"/>
      <c r="N77" s="7"/>
      <c r="O77" s="7"/>
      <c r="P77" s="7"/>
      <c r="Q77" s="7"/>
      <c r="R77" s="7"/>
    </row>
    <row r="78" spans="1:18" x14ac:dyDescent="0.2">
      <c r="M78" s="7"/>
      <c r="N78" s="7"/>
      <c r="O78" s="7"/>
      <c r="P78" s="7"/>
      <c r="Q78" s="7"/>
      <c r="R78" s="7"/>
    </row>
    <row r="79" spans="1:18" x14ac:dyDescent="0.2">
      <c r="M79" s="7"/>
      <c r="N79" s="7"/>
      <c r="O79" s="7"/>
      <c r="P79" s="7"/>
      <c r="Q79" s="7"/>
      <c r="R79" s="7"/>
    </row>
    <row r="80" spans="1:18" x14ac:dyDescent="0.2">
      <c r="M80" s="7"/>
      <c r="N80" s="7"/>
      <c r="O80" s="7"/>
      <c r="P80" s="7"/>
      <c r="Q80" s="7"/>
      <c r="R80" s="7"/>
    </row>
    <row r="81" spans="13:18" x14ac:dyDescent="0.2">
      <c r="M81" s="7"/>
      <c r="N81" s="7"/>
      <c r="O81" s="7"/>
      <c r="P81" s="7"/>
      <c r="Q81" s="7"/>
      <c r="R81" s="7"/>
    </row>
    <row r="82" spans="13:18" x14ac:dyDescent="0.2">
      <c r="M82" s="7"/>
      <c r="N82" s="7"/>
      <c r="O82" s="7"/>
      <c r="P82" s="7"/>
      <c r="Q82" s="7"/>
      <c r="R82" s="7"/>
    </row>
    <row r="83" spans="13:18" x14ac:dyDescent="0.2">
      <c r="M83" s="7"/>
      <c r="N83" s="7"/>
      <c r="O83" s="7"/>
      <c r="P83" s="7"/>
      <c r="Q83" s="7"/>
      <c r="R83" s="7"/>
    </row>
    <row r="84" spans="13:18" x14ac:dyDescent="0.2">
      <c r="M84" s="7"/>
      <c r="N84" s="7"/>
      <c r="O84" s="7"/>
      <c r="P84" s="7"/>
      <c r="Q84" s="7"/>
      <c r="R84" s="7"/>
    </row>
    <row r="85" spans="13:18" x14ac:dyDescent="0.2">
      <c r="M85" s="7"/>
      <c r="N85" s="7"/>
      <c r="O85" s="7"/>
      <c r="P85" s="7"/>
      <c r="Q85" s="7"/>
      <c r="R85" s="7"/>
    </row>
    <row r="86" spans="13:18" x14ac:dyDescent="0.2">
      <c r="M86" s="7"/>
      <c r="N86" s="7"/>
      <c r="O86" s="7"/>
      <c r="P86" s="7"/>
      <c r="Q86" s="7"/>
      <c r="R86" s="7"/>
    </row>
    <row r="87" spans="13:18" x14ac:dyDescent="0.2">
      <c r="M87" s="7"/>
      <c r="N87" s="7"/>
      <c r="O87" s="7"/>
      <c r="P87" s="7"/>
      <c r="Q87" s="7"/>
      <c r="R87" s="7"/>
    </row>
    <row r="88" spans="13:18" x14ac:dyDescent="0.2">
      <c r="M88" s="7"/>
      <c r="N88" s="7"/>
      <c r="O88" s="7"/>
      <c r="P88" s="7"/>
      <c r="Q88" s="7"/>
      <c r="R88" s="7"/>
    </row>
    <row r="89" spans="13:18" x14ac:dyDescent="0.2">
      <c r="M89" s="7"/>
      <c r="N89" s="7"/>
      <c r="O89" s="7"/>
      <c r="P89" s="7"/>
      <c r="Q89" s="7"/>
      <c r="R89" s="7"/>
    </row>
    <row r="90" spans="13:18" x14ac:dyDescent="0.2">
      <c r="M90" s="7"/>
      <c r="N90" s="7"/>
      <c r="O90" s="7"/>
      <c r="P90" s="7"/>
      <c r="Q90" s="7"/>
      <c r="R90" s="7"/>
    </row>
    <row r="91" spans="13:18" x14ac:dyDescent="0.2">
      <c r="M91" s="7"/>
      <c r="N91" s="7"/>
      <c r="O91" s="7"/>
      <c r="P91" s="7"/>
      <c r="Q91" s="7"/>
      <c r="R91" s="7"/>
    </row>
    <row r="92" spans="13:18" x14ac:dyDescent="0.2">
      <c r="M92" s="7"/>
      <c r="N92" s="7"/>
      <c r="O92" s="7"/>
      <c r="P92" s="7"/>
      <c r="Q92" s="7"/>
      <c r="R92" s="7"/>
    </row>
    <row r="93" spans="13:18" x14ac:dyDescent="0.2">
      <c r="M93" s="7"/>
      <c r="N93" s="7"/>
      <c r="O93" s="7"/>
      <c r="P93" s="7"/>
      <c r="Q93" s="7"/>
      <c r="R93" s="7"/>
    </row>
    <row r="94" spans="13:18" x14ac:dyDescent="0.2">
      <c r="M94" s="7"/>
      <c r="N94" s="7"/>
      <c r="O94" s="7"/>
      <c r="P94" s="7"/>
      <c r="Q94" s="7"/>
      <c r="R94" s="7"/>
    </row>
    <row r="95" spans="13:18" x14ac:dyDescent="0.2">
      <c r="M95" s="7"/>
      <c r="N95" s="7"/>
      <c r="O95" s="7"/>
      <c r="P95" s="7"/>
      <c r="Q95" s="7"/>
      <c r="R95" s="7"/>
    </row>
    <row r="96" spans="13:18" x14ac:dyDescent="0.2">
      <c r="M96" s="7"/>
      <c r="N96" s="7"/>
      <c r="O96" s="7"/>
      <c r="P96" s="7"/>
      <c r="Q96" s="7"/>
      <c r="R96" s="7"/>
    </row>
    <row r="97" spans="13:18" x14ac:dyDescent="0.2">
      <c r="M97" s="7"/>
      <c r="N97" s="7"/>
      <c r="O97" s="7"/>
      <c r="P97" s="7"/>
      <c r="Q97" s="7"/>
      <c r="R97" s="7"/>
    </row>
    <row r="98" spans="13:18" x14ac:dyDescent="0.2">
      <c r="M98" s="7"/>
      <c r="N98" s="7"/>
      <c r="O98" s="7"/>
      <c r="P98" s="7"/>
      <c r="Q98" s="7"/>
      <c r="R98" s="7"/>
    </row>
    <row r="99" spans="13:18" x14ac:dyDescent="0.2">
      <c r="M99" s="7"/>
      <c r="N99" s="7"/>
      <c r="O99" s="7"/>
      <c r="P99" s="7"/>
      <c r="Q99" s="7"/>
      <c r="R99" s="7"/>
    </row>
    <row r="100" spans="13:18" x14ac:dyDescent="0.2">
      <c r="M100" s="7"/>
      <c r="N100" s="7"/>
      <c r="O100" s="7"/>
      <c r="P100" s="7"/>
      <c r="Q100" s="7"/>
      <c r="R100" s="7"/>
    </row>
    <row r="101" spans="13:18" x14ac:dyDescent="0.2">
      <c r="M101" s="7"/>
      <c r="N101" s="7"/>
      <c r="O101" s="7"/>
      <c r="P101" s="7"/>
      <c r="Q101" s="7"/>
      <c r="R101" s="7"/>
    </row>
    <row r="102" spans="13:18" x14ac:dyDescent="0.2">
      <c r="M102" s="7"/>
      <c r="N102" s="7"/>
      <c r="O102" s="7"/>
      <c r="P102" s="7"/>
      <c r="Q102" s="7"/>
      <c r="R102" s="7"/>
    </row>
    <row r="103" spans="13:18" x14ac:dyDescent="0.2">
      <c r="M103" s="7"/>
      <c r="N103" s="7"/>
      <c r="O103" s="7"/>
      <c r="P103" s="7"/>
      <c r="Q103" s="7"/>
      <c r="R103" s="7"/>
    </row>
    <row r="104" spans="13:18" x14ac:dyDescent="0.2">
      <c r="M104" s="7"/>
      <c r="N104" s="7"/>
      <c r="O104" s="7"/>
      <c r="P104" s="7"/>
      <c r="Q104" s="7"/>
      <c r="R104" s="7"/>
    </row>
    <row r="105" spans="13:18" x14ac:dyDescent="0.2">
      <c r="M105" s="7"/>
      <c r="N105" s="7"/>
      <c r="O105" s="7"/>
      <c r="P105" s="7"/>
      <c r="Q105" s="7"/>
      <c r="R105" s="7"/>
    </row>
    <row r="106" spans="13:18" x14ac:dyDescent="0.2">
      <c r="M106" s="7"/>
      <c r="N106" s="7"/>
      <c r="O106" s="7"/>
      <c r="P106" s="7"/>
      <c r="Q106" s="7"/>
      <c r="R106" s="7"/>
    </row>
    <row r="107" spans="13:18" x14ac:dyDescent="0.2">
      <c r="M107" s="7"/>
      <c r="N107" s="7"/>
      <c r="O107" s="7"/>
      <c r="P107" s="7"/>
      <c r="Q107" s="7"/>
      <c r="R107" s="7"/>
    </row>
    <row r="108" spans="13:18" x14ac:dyDescent="0.2">
      <c r="M108" s="7"/>
      <c r="N108" s="7"/>
      <c r="O108" s="7"/>
      <c r="P108" s="7"/>
      <c r="Q108" s="7"/>
      <c r="R108" s="7"/>
    </row>
    <row r="109" spans="13:18" x14ac:dyDescent="0.2">
      <c r="M109" s="7"/>
      <c r="N109" s="7"/>
      <c r="O109" s="7"/>
      <c r="P109" s="7"/>
      <c r="Q109" s="7"/>
      <c r="R109" s="7"/>
    </row>
    <row r="110" spans="13:18" x14ac:dyDescent="0.2">
      <c r="M110" s="7"/>
      <c r="N110" s="7"/>
      <c r="O110" s="7"/>
      <c r="P110" s="7"/>
      <c r="Q110" s="7"/>
      <c r="R110" s="7"/>
    </row>
    <row r="111" spans="13:18" x14ac:dyDescent="0.2">
      <c r="M111" s="7"/>
      <c r="N111" s="7"/>
      <c r="O111" s="7"/>
      <c r="P111" s="7"/>
      <c r="Q111" s="7"/>
      <c r="R111" s="7"/>
    </row>
    <row r="112" spans="13:18" x14ac:dyDescent="0.2">
      <c r="M112" s="7"/>
      <c r="N112" s="7"/>
      <c r="O112" s="7"/>
      <c r="P112" s="7"/>
      <c r="Q112" s="7"/>
      <c r="R112" s="7"/>
    </row>
    <row r="113" spans="13:18" x14ac:dyDescent="0.2">
      <c r="M113" s="7"/>
      <c r="N113" s="7"/>
      <c r="O113" s="7"/>
      <c r="P113" s="7"/>
      <c r="Q113" s="7"/>
      <c r="R113" s="7"/>
    </row>
    <row r="114" spans="13:18" x14ac:dyDescent="0.2">
      <c r="M114" s="7"/>
      <c r="N114" s="7"/>
      <c r="O114" s="7"/>
      <c r="P114" s="7"/>
      <c r="Q114" s="7"/>
      <c r="R114" s="7"/>
    </row>
    <row r="115" spans="13:18" x14ac:dyDescent="0.2">
      <c r="M115" s="7"/>
      <c r="N115" s="7"/>
      <c r="O115" s="7"/>
      <c r="P115" s="7"/>
      <c r="Q115" s="7"/>
      <c r="R115" s="7"/>
    </row>
    <row r="116" spans="13:18" x14ac:dyDescent="0.2">
      <c r="M116" s="7"/>
      <c r="N116" s="7"/>
      <c r="O116" s="7"/>
      <c r="P116" s="7"/>
      <c r="Q116" s="7"/>
      <c r="R116" s="7"/>
    </row>
    <row r="117" spans="13:18" x14ac:dyDescent="0.2">
      <c r="M117" s="7"/>
      <c r="N117" s="7"/>
      <c r="O117" s="7"/>
      <c r="P117" s="7"/>
      <c r="Q117" s="7"/>
      <c r="R117" s="7"/>
    </row>
    <row r="118" spans="13:18" x14ac:dyDescent="0.2">
      <c r="M118" s="7"/>
      <c r="N118" s="7"/>
      <c r="O118" s="7"/>
      <c r="P118" s="7"/>
      <c r="Q118" s="7"/>
      <c r="R118" s="7"/>
    </row>
    <row r="119" spans="13:18" x14ac:dyDescent="0.2">
      <c r="M119" s="7"/>
      <c r="N119" s="7"/>
      <c r="O119" s="7"/>
      <c r="P119" s="7"/>
      <c r="Q119" s="7"/>
      <c r="R119" s="7"/>
    </row>
    <row r="120" spans="13:18" x14ac:dyDescent="0.2">
      <c r="M120" s="7"/>
      <c r="N120" s="7"/>
      <c r="O120" s="7"/>
      <c r="P120" s="7"/>
      <c r="Q120" s="7"/>
      <c r="R120" s="7"/>
    </row>
    <row r="121" spans="13:18" x14ac:dyDescent="0.2">
      <c r="M121" s="7"/>
      <c r="N121" s="7"/>
      <c r="O121" s="7"/>
      <c r="P121" s="7"/>
      <c r="Q121" s="7"/>
      <c r="R121" s="7"/>
    </row>
    <row r="122" spans="13:18" x14ac:dyDescent="0.2">
      <c r="M122" s="7"/>
      <c r="N122" s="7"/>
      <c r="O122" s="7"/>
      <c r="P122" s="7"/>
      <c r="Q122" s="7"/>
      <c r="R122" s="7"/>
    </row>
    <row r="123" spans="13:18" x14ac:dyDescent="0.2">
      <c r="M123" s="7"/>
      <c r="N123" s="7"/>
      <c r="O123" s="7"/>
      <c r="P123" s="7"/>
      <c r="Q123" s="7"/>
      <c r="R123" s="7"/>
    </row>
    <row r="124" spans="13:18" x14ac:dyDescent="0.2">
      <c r="M124" s="7"/>
      <c r="N124" s="7"/>
      <c r="O124" s="7"/>
      <c r="P124" s="7"/>
      <c r="Q124" s="7"/>
      <c r="R124" s="7"/>
    </row>
    <row r="125" spans="13:18" x14ac:dyDescent="0.2">
      <c r="M125" s="7"/>
      <c r="N125" s="7"/>
      <c r="O125" s="7"/>
      <c r="P125" s="7"/>
      <c r="Q125" s="7"/>
      <c r="R125" s="7"/>
    </row>
    <row r="126" spans="13:18" x14ac:dyDescent="0.2">
      <c r="M126" s="7"/>
      <c r="N126" s="7"/>
      <c r="O126" s="7"/>
      <c r="P126" s="7"/>
      <c r="Q126" s="7"/>
      <c r="R126" s="7"/>
    </row>
    <row r="127" spans="13:18" x14ac:dyDescent="0.2">
      <c r="M127" s="7"/>
      <c r="N127" s="7"/>
      <c r="O127" s="7"/>
      <c r="P127" s="7"/>
      <c r="Q127" s="7"/>
      <c r="R127" s="7"/>
    </row>
    <row r="128" spans="13:18" x14ac:dyDescent="0.2">
      <c r="M128" s="7"/>
      <c r="N128" s="7"/>
      <c r="O128" s="7"/>
      <c r="P128" s="7"/>
      <c r="Q128" s="7"/>
      <c r="R128" s="7"/>
    </row>
    <row r="129" spans="13:18" x14ac:dyDescent="0.2">
      <c r="M129" s="7"/>
      <c r="N129" s="7"/>
      <c r="O129" s="7"/>
      <c r="P129" s="7"/>
      <c r="Q129" s="7"/>
      <c r="R129" s="7"/>
    </row>
    <row r="130" spans="13:18" x14ac:dyDescent="0.2">
      <c r="M130" s="7"/>
      <c r="N130" s="7"/>
      <c r="O130" s="7"/>
      <c r="P130" s="7"/>
      <c r="Q130" s="7"/>
      <c r="R130" s="7"/>
    </row>
    <row r="131" spans="13:18" x14ac:dyDescent="0.2">
      <c r="M131" s="7"/>
      <c r="N131" s="7"/>
      <c r="O131" s="7"/>
      <c r="P131" s="7"/>
      <c r="Q131" s="7"/>
      <c r="R131" s="7"/>
    </row>
    <row r="132" spans="13:18" x14ac:dyDescent="0.2">
      <c r="M132" s="7"/>
      <c r="N132" s="7"/>
      <c r="O132" s="7"/>
      <c r="P132" s="7"/>
      <c r="Q132" s="7"/>
      <c r="R132" s="7"/>
    </row>
    <row r="133" spans="13:18" x14ac:dyDescent="0.2">
      <c r="M133" s="7"/>
      <c r="N133" s="7"/>
      <c r="O133" s="7"/>
      <c r="P133" s="7"/>
      <c r="Q133" s="7"/>
      <c r="R133" s="7"/>
    </row>
    <row r="134" spans="13:18" x14ac:dyDescent="0.2">
      <c r="M134" s="7"/>
      <c r="N134" s="7"/>
      <c r="O134" s="7"/>
      <c r="P134" s="7"/>
      <c r="Q134" s="7"/>
      <c r="R134" s="7"/>
    </row>
    <row r="135" spans="13:18" x14ac:dyDescent="0.2">
      <c r="M135" s="7"/>
      <c r="N135" s="7"/>
      <c r="O135" s="7"/>
      <c r="P135" s="7"/>
      <c r="Q135" s="7"/>
      <c r="R135" s="7"/>
    </row>
    <row r="136" spans="13:18" x14ac:dyDescent="0.2">
      <c r="M136" s="7"/>
      <c r="N136" s="7"/>
      <c r="O136" s="7"/>
      <c r="P136" s="7"/>
      <c r="Q136" s="7"/>
      <c r="R136" s="7"/>
    </row>
    <row r="137" spans="13:18" x14ac:dyDescent="0.2">
      <c r="M137" s="7"/>
      <c r="N137" s="7"/>
      <c r="O137" s="7"/>
      <c r="P137" s="7"/>
      <c r="Q137" s="7"/>
      <c r="R137" s="7"/>
    </row>
    <row r="138" spans="13:18" x14ac:dyDescent="0.2">
      <c r="M138" s="7"/>
      <c r="N138" s="7"/>
      <c r="O138" s="7"/>
      <c r="P138" s="7"/>
      <c r="Q138" s="7"/>
      <c r="R138" s="7"/>
    </row>
    <row r="139" spans="13:18" x14ac:dyDescent="0.2">
      <c r="M139" s="7"/>
      <c r="N139" s="7"/>
      <c r="O139" s="7"/>
      <c r="P139" s="7"/>
      <c r="Q139" s="7"/>
      <c r="R139" s="7"/>
    </row>
    <row r="140" spans="13:18" x14ac:dyDescent="0.2">
      <c r="M140" s="7"/>
      <c r="N140" s="7"/>
      <c r="O140" s="7"/>
      <c r="P140" s="7"/>
      <c r="Q140" s="7"/>
      <c r="R140" s="7"/>
    </row>
    <row r="141" spans="13:18" x14ac:dyDescent="0.2">
      <c r="M141" s="7"/>
      <c r="N141" s="7"/>
      <c r="O141" s="7"/>
      <c r="P141" s="7"/>
      <c r="Q141" s="7"/>
      <c r="R141" s="7"/>
    </row>
    <row r="142" spans="13:18" x14ac:dyDescent="0.2">
      <c r="M142" s="7"/>
      <c r="N142" s="7"/>
      <c r="O142" s="7"/>
      <c r="P142" s="7"/>
      <c r="Q142" s="7"/>
      <c r="R142" s="7"/>
    </row>
    <row r="143" spans="13:18" x14ac:dyDescent="0.2">
      <c r="M143" s="7"/>
      <c r="N143" s="7"/>
      <c r="O143" s="7"/>
      <c r="P143" s="7"/>
      <c r="Q143" s="7"/>
      <c r="R143" s="7"/>
    </row>
    <row r="144" spans="13:18" x14ac:dyDescent="0.2">
      <c r="M144" s="7"/>
      <c r="N144" s="7"/>
      <c r="O144" s="7"/>
      <c r="P144" s="7"/>
      <c r="Q144" s="7"/>
      <c r="R144" s="7"/>
    </row>
    <row r="145" spans="13:18" x14ac:dyDescent="0.2">
      <c r="M145" s="7"/>
      <c r="N145" s="7"/>
      <c r="O145" s="7"/>
      <c r="P145" s="7"/>
      <c r="Q145" s="7"/>
      <c r="R145" s="7"/>
    </row>
    <row r="146" spans="13:18" x14ac:dyDescent="0.2">
      <c r="M146" s="7"/>
      <c r="N146" s="7"/>
      <c r="O146" s="7"/>
      <c r="P146" s="7"/>
      <c r="Q146" s="7"/>
      <c r="R146" s="7"/>
    </row>
  </sheetData>
  <sheetProtection selectLockedCells="1"/>
  <pageMargins left="0.7" right="0.7" top="0.78740157499999996" bottom="0.78740157499999996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D42"/>
  <sheetViews>
    <sheetView showGridLines="0" zoomScaleNormal="100" workbookViewId="0"/>
  </sheetViews>
  <sheetFormatPr baseColWidth="10" defaultColWidth="11.42578125" defaultRowHeight="12.75" x14ac:dyDescent="0.2"/>
  <cols>
    <col min="1" max="1" width="5" style="9" customWidth="1"/>
    <col min="2" max="2" width="3.5703125" style="8" customWidth="1"/>
    <col min="3" max="3" width="17.140625" style="9" customWidth="1"/>
    <col min="4" max="6" width="3.28515625" style="9" customWidth="1"/>
    <col min="7" max="7" width="5.7109375" style="10" customWidth="1"/>
    <col min="8" max="8" width="3.28515625" style="9" customWidth="1"/>
    <col min="9" max="9" width="8.5703125" style="9" customWidth="1"/>
    <col min="10" max="10" width="3.7109375" style="8" customWidth="1"/>
    <col min="11" max="11" width="17.140625" style="9" customWidth="1"/>
    <col min="12" max="14" width="3.28515625" style="9" customWidth="1"/>
    <col min="15" max="15" width="5.7109375" style="10" customWidth="1"/>
    <col min="16" max="16" width="3.28515625" style="9" customWidth="1"/>
    <col min="17" max="17" width="8.5703125" style="9" customWidth="1"/>
    <col min="18" max="18" width="3.42578125" style="9" customWidth="1"/>
    <col min="19" max="19" width="17.140625" style="9" customWidth="1"/>
    <col min="20" max="22" width="3.28515625" style="9" customWidth="1"/>
    <col min="23" max="23" width="5.7109375" style="10" customWidth="1"/>
    <col min="24" max="24" width="3.28515625" style="9" customWidth="1"/>
    <col min="25" max="25" width="8.5703125" style="9" customWidth="1"/>
    <col min="26" max="26" width="4.140625" style="8" customWidth="1"/>
    <col min="27" max="27" width="17.140625" style="9" customWidth="1"/>
    <col min="28" max="30" width="3.28515625" style="9" customWidth="1"/>
    <col min="31" max="31" width="5.7109375" style="10" customWidth="1"/>
    <col min="32" max="32" width="3.28515625" style="9" customWidth="1"/>
    <col min="33" max="33" width="8.5703125" style="9" customWidth="1"/>
    <col min="34" max="34" width="4" style="8" customWidth="1"/>
    <col min="35" max="35" width="17.140625" style="9" customWidth="1"/>
    <col min="36" max="38" width="3.28515625" style="9" customWidth="1"/>
    <col min="39" max="39" width="5.7109375" style="10" customWidth="1"/>
    <col min="40" max="40" width="3.28515625" style="9" customWidth="1"/>
    <col min="41" max="41" width="8.5703125" style="9" customWidth="1"/>
    <col min="42" max="42" width="3.5703125" style="9" customWidth="1"/>
    <col min="43" max="43" width="17.140625" style="9" customWidth="1"/>
    <col min="44" max="46" width="3.28515625" style="9" customWidth="1"/>
    <col min="47" max="47" width="5.7109375" style="9" customWidth="1"/>
    <col min="48" max="48" width="3.28515625" style="9" customWidth="1"/>
    <col min="49" max="49" width="8.5703125" style="9" customWidth="1"/>
    <col min="50" max="50" width="3.5703125" style="9" customWidth="1"/>
    <col min="51" max="51" width="17.140625" style="9" customWidth="1"/>
    <col min="52" max="54" width="3.28515625" style="9" customWidth="1"/>
    <col min="55" max="55" width="5.7109375" style="10" customWidth="1"/>
    <col min="56" max="56" width="3.28515625" style="9" customWidth="1"/>
    <col min="57" max="16384" width="11.42578125" style="9"/>
  </cols>
  <sheetData>
    <row r="1" spans="2:56" ht="24" customHeight="1" x14ac:dyDescent="0.2"/>
    <row r="2" spans="2:56" ht="252.75" customHeight="1" x14ac:dyDescent="0.2"/>
    <row r="4" spans="2:56" x14ac:dyDescent="0.2">
      <c r="C4" s="96" t="s">
        <v>15</v>
      </c>
      <c r="D4" s="97"/>
      <c r="E4" s="97"/>
      <c r="F4" s="97"/>
      <c r="G4" s="97"/>
      <c r="H4" s="97"/>
      <c r="K4" s="96" t="s">
        <v>19</v>
      </c>
      <c r="L4" s="97"/>
      <c r="M4" s="97"/>
      <c r="N4" s="97"/>
      <c r="O4" s="97"/>
      <c r="P4" s="97"/>
      <c r="S4" s="96" t="s">
        <v>14</v>
      </c>
      <c r="T4" s="97"/>
      <c r="U4" s="97"/>
      <c r="V4" s="97"/>
      <c r="W4" s="97"/>
      <c r="X4" s="97"/>
      <c r="AA4" s="96" t="s">
        <v>22</v>
      </c>
      <c r="AB4" s="97"/>
      <c r="AC4" s="97"/>
      <c r="AD4" s="97"/>
      <c r="AE4" s="11"/>
      <c r="AF4" s="11"/>
      <c r="AI4" s="96" t="s">
        <v>16</v>
      </c>
      <c r="AJ4" s="97"/>
      <c r="AK4" s="97"/>
      <c r="AL4" s="97"/>
      <c r="AM4" s="97"/>
      <c r="AN4" s="97"/>
      <c r="AQ4" s="96" t="s">
        <v>17</v>
      </c>
      <c r="AR4" s="97"/>
      <c r="AS4" s="97"/>
      <c r="AT4" s="97"/>
      <c r="AU4" s="97"/>
      <c r="AV4" s="97"/>
      <c r="AY4" s="96" t="s">
        <v>8</v>
      </c>
      <c r="AZ4" s="97"/>
      <c r="BA4" s="97"/>
      <c r="BB4" s="97"/>
      <c r="BC4" s="97"/>
      <c r="BD4" s="97"/>
    </row>
    <row r="5" spans="2:56" ht="13.5" thickBot="1" x14ac:dyDescent="0.25">
      <c r="C5" s="9" t="s">
        <v>42</v>
      </c>
      <c r="R5" s="12" t="s">
        <v>43</v>
      </c>
      <c r="T5" s="13" t="s">
        <v>2</v>
      </c>
      <c r="U5" s="13" t="s">
        <v>18</v>
      </c>
      <c r="V5" s="13" t="s">
        <v>0</v>
      </c>
      <c r="W5" s="14" t="s">
        <v>23</v>
      </c>
      <c r="X5" s="13" t="s">
        <v>20</v>
      </c>
      <c r="AI5" s="9" t="s">
        <v>44</v>
      </c>
    </row>
    <row r="6" spans="2:56" x14ac:dyDescent="0.2">
      <c r="R6" s="12">
        <v>1</v>
      </c>
      <c r="S6" s="15" t="s">
        <v>48</v>
      </c>
      <c r="T6" s="16"/>
      <c r="U6" s="16"/>
      <c r="V6" s="16"/>
      <c r="W6" s="17" t="e">
        <f>T6/U6</f>
        <v>#DIV/0!</v>
      </c>
      <c r="X6" s="16"/>
    </row>
    <row r="7" spans="2:56" ht="13.5" thickBot="1" x14ac:dyDescent="0.25">
      <c r="D7" s="13" t="s">
        <v>2</v>
      </c>
      <c r="E7" s="13" t="s">
        <v>18</v>
      </c>
      <c r="F7" s="13" t="s">
        <v>0</v>
      </c>
      <c r="G7" s="14" t="s">
        <v>23</v>
      </c>
      <c r="H7" s="13" t="s">
        <v>20</v>
      </c>
      <c r="L7" s="13" t="s">
        <v>2</v>
      </c>
      <c r="M7" s="13" t="s">
        <v>18</v>
      </c>
      <c r="N7" s="13" t="s">
        <v>0</v>
      </c>
      <c r="O7" s="14" t="s">
        <v>23</v>
      </c>
      <c r="P7" s="13" t="s">
        <v>20</v>
      </c>
      <c r="R7" s="12"/>
      <c r="S7" s="18" t="s">
        <v>49</v>
      </c>
      <c r="T7" s="16"/>
      <c r="U7" s="19">
        <f>U6</f>
        <v>0</v>
      </c>
      <c r="V7" s="16"/>
      <c r="W7" s="17" t="e">
        <f>T7/U7</f>
        <v>#DIV/0!</v>
      </c>
      <c r="X7" s="16"/>
      <c r="AB7" s="13" t="s">
        <v>2</v>
      </c>
      <c r="AC7" s="13" t="s">
        <v>18</v>
      </c>
      <c r="AD7" s="13" t="s">
        <v>0</v>
      </c>
      <c r="AE7" s="14" t="s">
        <v>23</v>
      </c>
      <c r="AF7" s="13" t="s">
        <v>20</v>
      </c>
      <c r="AJ7" s="13" t="s">
        <v>2</v>
      </c>
      <c r="AK7" s="13" t="s">
        <v>18</v>
      </c>
      <c r="AL7" s="13" t="s">
        <v>0</v>
      </c>
      <c r="AM7" s="14" t="s">
        <v>23</v>
      </c>
      <c r="AN7" s="13" t="s">
        <v>20</v>
      </c>
    </row>
    <row r="8" spans="2:56" x14ac:dyDescent="0.2">
      <c r="B8" s="8">
        <v>17</v>
      </c>
      <c r="C8" s="15"/>
      <c r="D8" s="16"/>
      <c r="E8" s="16"/>
      <c r="F8" s="16"/>
      <c r="G8" s="17" t="e">
        <f>D8/E8</f>
        <v>#DIV/0!</v>
      </c>
      <c r="H8" s="16"/>
      <c r="J8" s="8">
        <v>11</v>
      </c>
      <c r="K8" s="20" t="str">
        <f>IF(OR(T6="",T7=""),"",IF(T6&lt;&gt;T7,IF(T6&lt;T7,S6,S7),IF(AND(X6&lt;&gt;"",X7&lt;&gt;""),IF(X6&lt;X7,S6,S7),"")))</f>
        <v/>
      </c>
      <c r="L8" s="16"/>
      <c r="M8" s="16"/>
      <c r="N8" s="16"/>
      <c r="O8" s="17" t="e">
        <f>L8/M8</f>
        <v>#DIV/0!</v>
      </c>
      <c r="P8" s="16"/>
      <c r="R8" s="12"/>
      <c r="W8" s="17"/>
      <c r="Z8" s="8">
        <v>9</v>
      </c>
      <c r="AA8" s="21" t="str">
        <f>IF(OR(T6="",T7=""),"",IF(T6&lt;&gt;T7,IF(T6&gt;T7,S6,S7),IF(AND(X6&lt;&gt;"",X7&lt;&gt;""),IF(X6&gt;X7,S6,S7),"")))</f>
        <v/>
      </c>
      <c r="AB8" s="16"/>
      <c r="AC8" s="16"/>
      <c r="AD8" s="16"/>
      <c r="AE8" s="17" t="e">
        <f>AB8/AC8</f>
        <v>#DIV/0!</v>
      </c>
      <c r="AF8" s="16"/>
      <c r="AH8" s="8">
        <v>23</v>
      </c>
      <c r="AI8" s="21" t="str">
        <f>IF(OR(AB8="",AB9=""),"",IF(AB8&lt;&gt;AB9,IF(AB8&gt;AB9,AA8,AA9),IF(AND(AF8&lt;&gt;"",AF9&lt;&gt;""),IF(AF8&gt;AF9,AA8,AA9),"")))</f>
        <v/>
      </c>
      <c r="AJ8" s="16"/>
      <c r="AK8" s="16"/>
      <c r="AL8" s="16"/>
      <c r="AM8" s="17" t="e">
        <f>AJ8/AK8</f>
        <v>#DIV/0!</v>
      </c>
      <c r="AN8" s="16"/>
    </row>
    <row r="9" spans="2:56" ht="13.5" thickBot="1" x14ac:dyDescent="0.25">
      <c r="C9" s="18"/>
      <c r="D9" s="16"/>
      <c r="E9" s="19">
        <f>E8</f>
        <v>0</v>
      </c>
      <c r="F9" s="16"/>
      <c r="G9" s="17" t="e">
        <f t="shared" ref="G9:G33" si="0">D9/E9</f>
        <v>#DIV/0!</v>
      </c>
      <c r="H9" s="16"/>
      <c r="K9" s="22" t="str">
        <f>IF(OR(T10="",T11=""),"",IF(T10&lt;&gt;T11,IF(T10&lt;T11,S10,S11),IF(AND(X10&lt;&gt;"",X11&lt;&gt;""),IF(X10&lt;X11,S10,S11),"")))</f>
        <v/>
      </c>
      <c r="L9" s="16"/>
      <c r="M9" s="19">
        <f>M8</f>
        <v>0</v>
      </c>
      <c r="N9" s="16"/>
      <c r="O9" s="17" t="e">
        <f t="shared" ref="O9:O41" si="1">L9/M9</f>
        <v>#DIV/0!</v>
      </c>
      <c r="P9" s="16"/>
      <c r="R9" s="12"/>
      <c r="T9" s="13"/>
      <c r="U9" s="13"/>
      <c r="V9" s="13"/>
      <c r="W9" s="17"/>
      <c r="X9" s="13"/>
      <c r="AA9" s="23" t="str">
        <f>IF(OR(T10="",T11=""),"",IF(T10&lt;&gt;T11,IF(T10&gt;T11,S10,S11),IF(AND(X10&lt;&gt;"",X11&lt;&gt;""),IF(X10&gt;X11,S10,S11),"")))</f>
        <v/>
      </c>
      <c r="AB9" s="16"/>
      <c r="AC9" s="19">
        <f>AC8</f>
        <v>0</v>
      </c>
      <c r="AD9" s="16"/>
      <c r="AE9" s="17" t="e">
        <f>AB9/AC9</f>
        <v>#DIV/0!</v>
      </c>
      <c r="AF9" s="16"/>
      <c r="AI9" s="18"/>
      <c r="AJ9" s="16"/>
      <c r="AK9" s="19">
        <f>AK8</f>
        <v>0</v>
      </c>
      <c r="AL9" s="16"/>
      <c r="AM9" s="17" t="e">
        <f t="shared" ref="AM9:AM33" si="2">AJ9/AK9</f>
        <v>#DIV/0!</v>
      </c>
      <c r="AN9" s="16"/>
    </row>
    <row r="10" spans="2:56" x14ac:dyDescent="0.2">
      <c r="G10" s="17"/>
      <c r="O10" s="17"/>
      <c r="R10" s="12">
        <v>2</v>
      </c>
      <c r="S10" s="15" t="s">
        <v>50</v>
      </c>
      <c r="T10" s="16"/>
      <c r="U10" s="16"/>
      <c r="V10" s="16"/>
      <c r="W10" s="17" t="e">
        <f t="shared" ref="W10:W35" si="3">T10/U10</f>
        <v>#DIV/0!</v>
      </c>
      <c r="X10" s="16"/>
      <c r="AE10" s="17"/>
      <c r="AM10" s="17"/>
    </row>
    <row r="11" spans="2:56" ht="13.5" thickBot="1" x14ac:dyDescent="0.25">
      <c r="G11" s="17"/>
      <c r="O11" s="17"/>
      <c r="R11" s="12"/>
      <c r="S11" s="18" t="s">
        <v>51</v>
      </c>
      <c r="T11" s="16"/>
      <c r="U11" s="19">
        <f>U10</f>
        <v>0</v>
      </c>
      <c r="V11" s="16"/>
      <c r="W11" s="17" t="e">
        <f t="shared" si="3"/>
        <v>#DIV/0!</v>
      </c>
      <c r="X11" s="16"/>
      <c r="AE11" s="17"/>
      <c r="AM11" s="17"/>
      <c r="AR11" s="13" t="s">
        <v>2</v>
      </c>
      <c r="AS11" s="13" t="s">
        <v>18</v>
      </c>
      <c r="AT11" s="13" t="s">
        <v>0</v>
      </c>
      <c r="AU11" s="14" t="s">
        <v>23</v>
      </c>
      <c r="AV11" s="13" t="s">
        <v>20</v>
      </c>
    </row>
    <row r="12" spans="2:56" x14ac:dyDescent="0.2">
      <c r="G12" s="17"/>
      <c r="O12" s="17"/>
      <c r="R12" s="12"/>
      <c r="W12" s="17"/>
      <c r="AE12" s="17"/>
      <c r="AM12" s="17"/>
      <c r="AP12" s="8">
        <v>27</v>
      </c>
      <c r="AQ12" s="21" t="str">
        <f>IF(OR(AJ8="",AJ9=""),"",IF(AJ8&lt;&gt;AJ9,IF(AJ8&gt;AJ9,AI8,AI9),IF(AND(AN8&lt;&gt;"",AN9&lt;&gt;""),IF(AN8&gt;AN9,AI8,AI9),"")))</f>
        <v/>
      </c>
      <c r="AR12" s="16"/>
      <c r="AS12" s="16"/>
      <c r="AT12" s="16"/>
      <c r="AU12" s="24" t="e">
        <f>AR12/AS12</f>
        <v>#DIV/0!</v>
      </c>
      <c r="AV12" s="16"/>
    </row>
    <row r="13" spans="2:56" ht="13.5" thickBot="1" x14ac:dyDescent="0.25">
      <c r="G13" s="17"/>
      <c r="O13" s="17"/>
      <c r="R13" s="12"/>
      <c r="W13" s="17"/>
      <c r="AE13" s="17"/>
      <c r="AM13" s="17"/>
      <c r="AQ13" s="23" t="str">
        <f>IF(OR(AJ16="",AJ17=""),"",IF(AJ16&lt;&gt;AJ17,IF(AJ16&gt;AJ17,AI16,AI17),IF(AND(AN16&lt;&gt;"",AN17&lt;&gt;""),IF(AN16&gt;AN17,AI16,AI17),"")))</f>
        <v/>
      </c>
      <c r="AR13" s="16"/>
      <c r="AS13" s="19">
        <f>AS12</f>
        <v>0</v>
      </c>
      <c r="AT13" s="16"/>
      <c r="AU13" s="24" t="e">
        <f>AR13/AS13</f>
        <v>#DIV/0!</v>
      </c>
      <c r="AV13" s="16"/>
    </row>
    <row r="14" spans="2:56" x14ac:dyDescent="0.2">
      <c r="G14" s="17"/>
      <c r="O14" s="17"/>
      <c r="R14" s="12">
        <v>3</v>
      </c>
      <c r="S14" s="15" t="s">
        <v>52</v>
      </c>
      <c r="T14" s="16"/>
      <c r="U14" s="16"/>
      <c r="V14" s="16"/>
      <c r="W14" s="17" t="e">
        <f t="shared" si="3"/>
        <v>#DIV/0!</v>
      </c>
      <c r="X14" s="16"/>
      <c r="AE14" s="17"/>
      <c r="AM14" s="17"/>
    </row>
    <row r="15" spans="2:56" ht="13.5" thickBot="1" x14ac:dyDescent="0.25">
      <c r="G15" s="17"/>
      <c r="O15" s="17"/>
      <c r="R15" s="12"/>
      <c r="S15" s="18" t="s">
        <v>53</v>
      </c>
      <c r="T15" s="16"/>
      <c r="U15" s="19">
        <f>U14</f>
        <v>0</v>
      </c>
      <c r="V15" s="16"/>
      <c r="W15" s="17" t="e">
        <f t="shared" si="3"/>
        <v>#DIV/0!</v>
      </c>
      <c r="X15" s="16"/>
      <c r="AE15" s="17"/>
      <c r="AM15" s="17"/>
    </row>
    <row r="16" spans="2:56" x14ac:dyDescent="0.2">
      <c r="B16" s="8">
        <v>18</v>
      </c>
      <c r="C16" s="15"/>
      <c r="D16" s="16"/>
      <c r="E16" s="16"/>
      <c r="F16" s="16"/>
      <c r="G16" s="17" t="e">
        <f t="shared" si="0"/>
        <v>#DIV/0!</v>
      </c>
      <c r="H16" s="16"/>
      <c r="J16" s="8">
        <v>12</v>
      </c>
      <c r="K16" s="21" t="str">
        <f>IF(OR(T14="",T15=""),"",IF(T14&lt;&gt;T15,IF(T14&lt;T15,S14,S15),IF(AND(X14&lt;&gt;"",X15&lt;&gt;""),IF(X14&lt;X15,S14,S15),"")))</f>
        <v/>
      </c>
      <c r="L16" s="16"/>
      <c r="M16" s="16"/>
      <c r="N16" s="16"/>
      <c r="O16" s="17" t="e">
        <f t="shared" si="1"/>
        <v>#DIV/0!</v>
      </c>
      <c r="P16" s="16"/>
      <c r="R16" s="12"/>
      <c r="W16" s="17"/>
      <c r="Z16" s="8">
        <v>10</v>
      </c>
      <c r="AA16" s="21" t="str">
        <f>IF(OR(T14="",T15=""),"",IF(T14&lt;&gt;T15,IF(T14&gt;T15,S14,S15),IF(AND(X14&lt;&gt;"",X15&lt;&gt;""),IF(X14&gt;X15,S14,S15),"")))</f>
        <v/>
      </c>
      <c r="AB16" s="16"/>
      <c r="AC16" s="16"/>
      <c r="AD16" s="16"/>
      <c r="AE16" s="17" t="e">
        <f t="shared" ref="AE16:AE33" si="4">AB16/AC16</f>
        <v>#DIV/0!</v>
      </c>
      <c r="AF16" s="16"/>
      <c r="AH16" s="8">
        <v>24</v>
      </c>
      <c r="AI16" s="21" t="str">
        <f>IF(OR(AB16="",AB17=""),"",IF(AB16&lt;&gt;AB17,IF(AB16&gt;AB17,AA16,AA17),IF(AND(AF16&lt;&gt;"",AF17&lt;&gt;""),IF(AF16&gt;AF17,AA16,AA17),"")))</f>
        <v/>
      </c>
      <c r="AJ16" s="16"/>
      <c r="AK16" s="16"/>
      <c r="AL16" s="16"/>
      <c r="AM16" s="17" t="e">
        <f t="shared" si="2"/>
        <v>#DIV/0!</v>
      </c>
      <c r="AN16" s="16"/>
    </row>
    <row r="17" spans="2:56" ht="13.5" thickBot="1" x14ac:dyDescent="0.25">
      <c r="C17" s="18"/>
      <c r="D17" s="16"/>
      <c r="E17" s="19">
        <f>E16</f>
        <v>0</v>
      </c>
      <c r="F17" s="16"/>
      <c r="G17" s="17" t="e">
        <f t="shared" si="0"/>
        <v>#DIV/0!</v>
      </c>
      <c r="H17" s="16"/>
      <c r="K17" s="23" t="str">
        <f>IF(OR(T18="",T19=""),"",IF(T18&lt;&gt;T19,IF(T18&lt;T19,S18,S19),IF(AND(X18&lt;&gt;"",X19&lt;&gt;""),IF(X18&lt;X19,S18,S19),"")))</f>
        <v/>
      </c>
      <c r="L17" s="16"/>
      <c r="M17" s="19">
        <f>M16</f>
        <v>0</v>
      </c>
      <c r="N17" s="16"/>
      <c r="O17" s="17" t="e">
        <f t="shared" si="1"/>
        <v>#DIV/0!</v>
      </c>
      <c r="P17" s="16"/>
      <c r="R17" s="12"/>
      <c r="W17" s="17"/>
      <c r="AA17" s="23" t="str">
        <f>IF(OR(T18="",T19=""),"",IF(T18&lt;&gt;T19,IF(T18&gt;T19,S18,S19),IF(AND(X18&lt;&gt;"",X19&lt;&gt;""),IF(X18&gt;X19,S18,S19),"")))</f>
        <v/>
      </c>
      <c r="AB17" s="16"/>
      <c r="AC17" s="19">
        <f>AC16</f>
        <v>0</v>
      </c>
      <c r="AD17" s="16"/>
      <c r="AE17" s="17" t="e">
        <f t="shared" si="4"/>
        <v>#DIV/0!</v>
      </c>
      <c r="AF17" s="16"/>
      <c r="AI17" s="18"/>
      <c r="AJ17" s="16"/>
      <c r="AK17" s="19">
        <f>AK16</f>
        <v>0</v>
      </c>
      <c r="AL17" s="16"/>
      <c r="AM17" s="17" t="e">
        <f t="shared" si="2"/>
        <v>#DIV/0!</v>
      </c>
      <c r="AN17" s="16"/>
    </row>
    <row r="18" spans="2:56" x14ac:dyDescent="0.2">
      <c r="G18" s="17"/>
      <c r="O18" s="17"/>
      <c r="R18" s="12">
        <v>4</v>
      </c>
      <c r="S18" s="15" t="s">
        <v>54</v>
      </c>
      <c r="T18" s="16"/>
      <c r="U18" s="16"/>
      <c r="V18" s="16"/>
      <c r="W18" s="17" t="e">
        <f t="shared" si="3"/>
        <v>#DIV/0!</v>
      </c>
      <c r="X18" s="16"/>
      <c r="AE18" s="17"/>
      <c r="AM18" s="17"/>
    </row>
    <row r="19" spans="2:56" ht="13.5" thickBot="1" x14ac:dyDescent="0.25">
      <c r="G19" s="17"/>
      <c r="O19" s="17"/>
      <c r="R19" s="12"/>
      <c r="S19" s="18" t="s">
        <v>55</v>
      </c>
      <c r="T19" s="16"/>
      <c r="U19" s="25">
        <f>U18</f>
        <v>0</v>
      </c>
      <c r="V19" s="16"/>
      <c r="W19" s="17" t="e">
        <f t="shared" si="3"/>
        <v>#DIV/0!</v>
      </c>
      <c r="X19" s="16"/>
      <c r="AE19" s="17"/>
      <c r="AM19" s="17"/>
      <c r="AZ19" s="13" t="s">
        <v>2</v>
      </c>
      <c r="BA19" s="13" t="s">
        <v>18</v>
      </c>
      <c r="BB19" s="13" t="s">
        <v>0</v>
      </c>
      <c r="BC19" s="14" t="s">
        <v>23</v>
      </c>
      <c r="BD19" s="13" t="s">
        <v>20</v>
      </c>
    </row>
    <row r="20" spans="2:56" x14ac:dyDescent="0.2">
      <c r="G20" s="17"/>
      <c r="O20" s="17"/>
      <c r="R20" s="12"/>
      <c r="W20" s="17"/>
      <c r="AE20" s="17"/>
      <c r="AM20" s="17"/>
      <c r="AX20" s="9">
        <v>32</v>
      </c>
      <c r="AY20" s="21" t="str">
        <f>IF(OR(AR12="",AR13=""),"",IF(AR12&lt;&gt;AR13,IF(AR12&gt;AR13,AQ12,AQ13),IF(AND(AV12&lt;&gt;"",AV13&lt;&gt;""),IF(AV12&gt;AV13,AQ12,AQ13),"")))</f>
        <v/>
      </c>
      <c r="AZ20" s="16"/>
      <c r="BA20" s="16"/>
      <c r="BB20" s="16"/>
      <c r="BC20" s="17" t="e">
        <f>AZ20/BA20</f>
        <v>#DIV/0!</v>
      </c>
      <c r="BD20" s="16"/>
    </row>
    <row r="21" spans="2:56" ht="13.5" thickBot="1" x14ac:dyDescent="0.25">
      <c r="G21" s="17"/>
      <c r="O21" s="17"/>
      <c r="R21" s="12"/>
      <c r="W21" s="17"/>
      <c r="AE21" s="17"/>
      <c r="AM21" s="17"/>
      <c r="AY21" s="23" t="str">
        <f>IF(OR(AR28="",AR29=""),"",IF(AR28&lt;&gt;AR29,IF(AR28&gt;AR29,AQ28,AQ29),IF(AND(AV28&lt;&gt;"",AV29&lt;&gt;""),IF(AV28&gt;AV29,AQ28,AQ29),"")))</f>
        <v/>
      </c>
      <c r="AZ21" s="16"/>
      <c r="BA21" s="19">
        <f>BA20</f>
        <v>0</v>
      </c>
      <c r="BB21" s="16"/>
      <c r="BC21" s="17" t="e">
        <f>AZ21/BA21</f>
        <v>#DIV/0!</v>
      </c>
      <c r="BD21" s="16"/>
    </row>
    <row r="22" spans="2:56" x14ac:dyDescent="0.2">
      <c r="C22" s="9" t="s">
        <v>45</v>
      </c>
      <c r="G22" s="17"/>
      <c r="O22" s="17"/>
      <c r="R22" s="12">
        <v>5</v>
      </c>
      <c r="S22" s="15" t="s">
        <v>56</v>
      </c>
      <c r="T22" s="16"/>
      <c r="U22" s="16"/>
      <c r="V22" s="16"/>
      <c r="W22" s="17" t="e">
        <f t="shared" si="3"/>
        <v>#DIV/0!</v>
      </c>
      <c r="X22" s="16"/>
      <c r="AE22" s="17"/>
      <c r="AM22" s="17"/>
    </row>
    <row r="23" spans="2:56" ht="13.5" thickBot="1" x14ac:dyDescent="0.25">
      <c r="G23" s="17"/>
      <c r="O23" s="17"/>
      <c r="R23" s="12"/>
      <c r="S23" s="18" t="s">
        <v>57</v>
      </c>
      <c r="T23" s="16"/>
      <c r="U23" s="19">
        <f>U22</f>
        <v>0</v>
      </c>
      <c r="V23" s="16"/>
      <c r="W23" s="17" t="e">
        <f t="shared" si="3"/>
        <v>#DIV/0!</v>
      </c>
      <c r="X23" s="16"/>
      <c r="AE23" s="17"/>
      <c r="AM23" s="17"/>
    </row>
    <row r="24" spans="2:56" x14ac:dyDescent="0.2">
      <c r="B24" s="8">
        <v>21</v>
      </c>
      <c r="C24" s="15"/>
      <c r="D24" s="16"/>
      <c r="E24" s="16"/>
      <c r="F24" s="16"/>
      <c r="G24" s="17" t="e">
        <f t="shared" si="0"/>
        <v>#DIV/0!</v>
      </c>
      <c r="H24" s="16"/>
      <c r="J24" s="8">
        <v>15</v>
      </c>
      <c r="K24" s="21" t="str">
        <f>IF(OR(T22="",T23=""),"",IF(T22&lt;&gt;T23,IF(T22&lt;T23,S22,S23),IF(AND(X22&lt;&gt;"",X23&lt;&gt;""),IF(X22&lt;X23,S22,S23),"")))</f>
        <v/>
      </c>
      <c r="L24" s="16"/>
      <c r="M24" s="16"/>
      <c r="N24" s="16"/>
      <c r="O24" s="17" t="e">
        <f t="shared" si="1"/>
        <v>#DIV/0!</v>
      </c>
      <c r="P24" s="16"/>
      <c r="R24" s="12"/>
      <c r="W24" s="17"/>
      <c r="Z24" s="8">
        <v>13</v>
      </c>
      <c r="AA24" s="21" t="str">
        <f>IF(OR(T22="",T23=""),"",IF(T22&lt;&gt;T23,IF(T22&gt;T23,S22,S23),IF(AND(X22&lt;&gt;"",X23&lt;&gt;""),IF(X22&gt;X23,S22,S23),"")))</f>
        <v/>
      </c>
      <c r="AB24" s="16"/>
      <c r="AC24" s="16"/>
      <c r="AD24" s="16"/>
      <c r="AE24" s="17" t="e">
        <f t="shared" si="4"/>
        <v>#DIV/0!</v>
      </c>
      <c r="AF24" s="16"/>
      <c r="AH24" s="8">
        <v>25</v>
      </c>
      <c r="AI24" s="21" t="str">
        <f>IF(OR(AB24="",AB25=""),"",IF(AB24&lt;&gt;AB25,IF(AB24&gt;AB25,AA24,AA25),IF(AND(AF24&lt;&gt;"",AF25&lt;&gt;""),IF(AF24&gt;AF25,AA24,AA25),"")))</f>
        <v/>
      </c>
      <c r="AJ24" s="16"/>
      <c r="AK24" s="16"/>
      <c r="AL24" s="16"/>
      <c r="AM24" s="17" t="e">
        <f t="shared" si="2"/>
        <v>#DIV/0!</v>
      </c>
      <c r="AN24" s="16"/>
    </row>
    <row r="25" spans="2:56" ht="13.5" thickBot="1" x14ac:dyDescent="0.25">
      <c r="C25" s="18"/>
      <c r="D25" s="16"/>
      <c r="E25" s="19">
        <f>E24</f>
        <v>0</v>
      </c>
      <c r="F25" s="16"/>
      <c r="G25" s="17" t="e">
        <f t="shared" si="0"/>
        <v>#DIV/0!</v>
      </c>
      <c r="H25" s="16"/>
      <c r="K25" s="23" t="str">
        <f>IF(OR(T26="",T27=""),"",IF(T26&lt;&gt;T27,IF(T26&lt;T27,S26,S27),IF(AND(X26&lt;&gt;"",X27&lt;&gt;""),IF(X26&lt;X27,S26,S27),"")))</f>
        <v/>
      </c>
      <c r="L25" s="16"/>
      <c r="M25" s="19">
        <f>M24</f>
        <v>0</v>
      </c>
      <c r="N25" s="16"/>
      <c r="O25" s="17" t="e">
        <f t="shared" si="1"/>
        <v>#DIV/0!</v>
      </c>
      <c r="P25" s="16"/>
      <c r="R25" s="12"/>
      <c r="W25" s="17"/>
      <c r="AA25" s="23" t="str">
        <f>IF(OR(T26="",T27=""),"",IF(T26&lt;&gt;T27,IF(T26&gt;T27,S26,S27),IF(AND(X26&lt;&gt;"",X27&lt;&gt;""),IF(X26&gt;X27,S26,S27),"")))</f>
        <v/>
      </c>
      <c r="AB25" s="16"/>
      <c r="AC25" s="19">
        <f>AC24</f>
        <v>0</v>
      </c>
      <c r="AD25" s="16"/>
      <c r="AE25" s="17" t="e">
        <f t="shared" si="4"/>
        <v>#DIV/0!</v>
      </c>
      <c r="AF25" s="16"/>
      <c r="AI25" s="18"/>
      <c r="AJ25" s="16"/>
      <c r="AK25" s="19">
        <f>AK24</f>
        <v>0</v>
      </c>
      <c r="AL25" s="16"/>
      <c r="AM25" s="17" t="e">
        <f t="shared" si="2"/>
        <v>#DIV/0!</v>
      </c>
      <c r="AN25" s="16"/>
    </row>
    <row r="26" spans="2:56" x14ac:dyDescent="0.2">
      <c r="G26" s="17"/>
      <c r="O26" s="17"/>
      <c r="R26" s="12">
        <v>6</v>
      </c>
      <c r="S26" s="15" t="s">
        <v>58</v>
      </c>
      <c r="T26" s="16"/>
      <c r="U26" s="16"/>
      <c r="V26" s="16"/>
      <c r="W26" s="17" t="e">
        <f t="shared" si="3"/>
        <v>#DIV/0!</v>
      </c>
      <c r="X26" s="16"/>
      <c r="AE26" s="17"/>
      <c r="AM26" s="17"/>
      <c r="AY26" s="96" t="s">
        <v>21</v>
      </c>
      <c r="AZ26" s="97"/>
      <c r="BA26" s="97"/>
      <c r="BB26" s="97"/>
      <c r="BC26" s="97"/>
      <c r="BD26" s="97"/>
    </row>
    <row r="27" spans="2:56" ht="13.5" thickBot="1" x14ac:dyDescent="0.25">
      <c r="G27" s="17"/>
      <c r="O27" s="17"/>
      <c r="R27" s="12"/>
      <c r="S27" s="18" t="s">
        <v>59</v>
      </c>
      <c r="T27" s="16"/>
      <c r="U27" s="19">
        <f>U26</f>
        <v>0</v>
      </c>
      <c r="V27" s="16"/>
      <c r="W27" s="17" t="e">
        <f t="shared" si="3"/>
        <v>#DIV/0!</v>
      </c>
      <c r="X27" s="16"/>
      <c r="AE27" s="17"/>
      <c r="AM27" s="17"/>
      <c r="AR27" s="13"/>
      <c r="AS27" s="13"/>
      <c r="AT27" s="13"/>
      <c r="AU27" s="13"/>
      <c r="AV27" s="13"/>
      <c r="AZ27" s="13" t="s">
        <v>2</v>
      </c>
      <c r="BA27" s="13" t="s">
        <v>18</v>
      </c>
      <c r="BB27" s="13" t="s">
        <v>0</v>
      </c>
      <c r="BC27" s="14" t="s">
        <v>23</v>
      </c>
      <c r="BD27" s="13" t="s">
        <v>20</v>
      </c>
    </row>
    <row r="28" spans="2:56" x14ac:dyDescent="0.2">
      <c r="G28" s="17"/>
      <c r="O28" s="17"/>
      <c r="R28" s="12"/>
      <c r="W28" s="17"/>
      <c r="AE28" s="17"/>
      <c r="AM28" s="17"/>
      <c r="AP28" s="9">
        <v>28</v>
      </c>
      <c r="AQ28" s="21" t="str">
        <f>IF(OR(AJ24="",AJ25=""),"",IF(AJ24&lt;&gt;AJ25,IF(AJ24&gt;AJ25,AI24,AI25),IF(AND(AN24&lt;&gt;"",AN25&lt;&gt;""),IF(AN24&gt;AN25,AI24,AI25),"")))</f>
        <v/>
      </c>
      <c r="AR28" s="16"/>
      <c r="AS28" s="16">
        <v>25</v>
      </c>
      <c r="AT28" s="16"/>
      <c r="AU28" s="24">
        <f>AR28/AS28</f>
        <v>0</v>
      </c>
      <c r="AV28" s="16"/>
      <c r="AX28" s="9">
        <v>31</v>
      </c>
      <c r="AY28" s="21" t="str">
        <f>IF(OR(AR12="",AR13=""),"",IF(AR12&lt;&gt;AR13,IF(AR12&lt;AR13,AQ12,AQ13),IF(AND(AV12&lt;&gt;"",AV13&lt;&gt;""),IF(AV12&lt;AV13,AQ12,AQ13),"")))</f>
        <v/>
      </c>
      <c r="AZ28" s="16"/>
      <c r="BA28" s="16"/>
      <c r="BB28" s="16"/>
      <c r="BC28" s="17" t="e">
        <f>AZ28/BA28</f>
        <v>#DIV/0!</v>
      </c>
      <c r="BD28" s="16"/>
    </row>
    <row r="29" spans="2:56" ht="13.5" thickBot="1" x14ac:dyDescent="0.25">
      <c r="G29" s="17"/>
      <c r="O29" s="17"/>
      <c r="R29" s="12"/>
      <c r="W29" s="17"/>
      <c r="AE29" s="17"/>
      <c r="AM29" s="17"/>
      <c r="AQ29" s="23" t="str">
        <f>IF(OR(AJ32="",AJ33=""),"",IF(AJ32&lt;&gt;AJ33,IF(AJ32&gt;AJ33,AI32,AI33),IF(AND(AN32&lt;&gt;"",AN33&lt;&gt;""),IF(AN32&gt;AN33,AI32,AI33),"")))</f>
        <v/>
      </c>
      <c r="AR29" s="16"/>
      <c r="AS29" s="19">
        <f>AS28</f>
        <v>25</v>
      </c>
      <c r="AT29" s="16"/>
      <c r="AU29" s="24">
        <f>AR29/AS29</f>
        <v>0</v>
      </c>
      <c r="AV29" s="16"/>
      <c r="AY29" s="23" t="str">
        <f>IF(OR(AR28="",AR29=""),"",IF(AR28&lt;&gt;AR29,IF(AR28&lt;AR29,AQ28,AQ29),IF(AND(AV28&lt;&gt;"",AV29&lt;&gt;""),IF(AV28&lt;AV29,AQ28,AQ29),"")))</f>
        <v/>
      </c>
      <c r="AZ29" s="16"/>
      <c r="BA29" s="19">
        <f>BA28</f>
        <v>0</v>
      </c>
      <c r="BB29" s="16"/>
      <c r="BC29" s="17" t="e">
        <f>AZ29/BA29</f>
        <v>#DIV/0!</v>
      </c>
      <c r="BD29" s="16"/>
    </row>
    <row r="30" spans="2:56" x14ac:dyDescent="0.2">
      <c r="G30" s="17"/>
      <c r="O30" s="17"/>
      <c r="R30" s="12">
        <v>7</v>
      </c>
      <c r="S30" s="15" t="s">
        <v>60</v>
      </c>
      <c r="T30" s="16"/>
      <c r="U30" s="16"/>
      <c r="V30" s="16"/>
      <c r="W30" s="17" t="e">
        <f t="shared" si="3"/>
        <v>#DIV/0!</v>
      </c>
      <c r="X30" s="16"/>
      <c r="AE30" s="17"/>
      <c r="AM30" s="17"/>
    </row>
    <row r="31" spans="2:56" ht="13.5" thickBot="1" x14ac:dyDescent="0.25">
      <c r="G31" s="17"/>
      <c r="O31" s="17"/>
      <c r="R31" s="12"/>
      <c r="S31" s="18" t="s">
        <v>61</v>
      </c>
      <c r="T31" s="16"/>
      <c r="U31" s="19">
        <f>U30</f>
        <v>0</v>
      </c>
      <c r="V31" s="16"/>
      <c r="W31" s="17" t="e">
        <f t="shared" si="3"/>
        <v>#DIV/0!</v>
      </c>
      <c r="X31" s="16"/>
      <c r="AE31" s="17"/>
      <c r="AM31" s="17"/>
    </row>
    <row r="32" spans="2:56" x14ac:dyDescent="0.2">
      <c r="B32" s="8">
        <v>22</v>
      </c>
      <c r="C32" s="15"/>
      <c r="D32" s="16"/>
      <c r="E32" s="16"/>
      <c r="F32" s="16"/>
      <c r="G32" s="17" t="e">
        <f t="shared" si="0"/>
        <v>#DIV/0!</v>
      </c>
      <c r="H32" s="16"/>
      <c r="J32" s="8">
        <v>16</v>
      </c>
      <c r="K32" s="21" t="str">
        <f>IF(OR(T30="",T31=""),"",IF(T30&lt;&gt;T31,IF(T30&lt;T31,S30,S31),IF(AND(X30&lt;&gt;"",X31&lt;&gt;""),IF(X30&lt;X31,S30,S31),"")))</f>
        <v/>
      </c>
      <c r="L32" s="16"/>
      <c r="M32" s="16"/>
      <c r="N32" s="16"/>
      <c r="O32" s="17" t="e">
        <f t="shared" si="1"/>
        <v>#DIV/0!</v>
      </c>
      <c r="P32" s="16"/>
      <c r="R32" s="12"/>
      <c r="W32" s="17"/>
      <c r="Z32" s="8">
        <v>14</v>
      </c>
      <c r="AA32" s="21" t="str">
        <f>IF(OR(T30="",T31=""),"",IF(T30&lt;&gt;T31,IF(T30&gt;T31,S30,S31),IF(AND(X30&lt;&gt;"",X31&lt;&gt;""),IF(X30&gt;X31,S30,S31),"")))</f>
        <v/>
      </c>
      <c r="AB32" s="16"/>
      <c r="AC32" s="16"/>
      <c r="AD32" s="16"/>
      <c r="AE32" s="17" t="e">
        <f t="shared" si="4"/>
        <v>#DIV/0!</v>
      </c>
      <c r="AF32" s="16"/>
      <c r="AH32" s="8">
        <v>26</v>
      </c>
      <c r="AI32" s="21" t="str">
        <f>IF(OR(AB32="",AB33=""),"",IF(AB32&lt;&gt;AB33,IF(AB32&gt;AB33,AA32,AA33),IF(AND(AF32&lt;&gt;"",AF33&lt;&gt;""),IF(AF32&gt;AF33,AA32,AA33),"")))</f>
        <v/>
      </c>
      <c r="AJ32" s="16"/>
      <c r="AK32" s="16"/>
      <c r="AL32" s="16"/>
      <c r="AM32" s="17" t="e">
        <f t="shared" si="2"/>
        <v>#DIV/0!</v>
      </c>
      <c r="AN32" s="16"/>
    </row>
    <row r="33" spans="2:56" ht="13.5" thickBot="1" x14ac:dyDescent="0.25">
      <c r="C33" s="18"/>
      <c r="D33" s="16"/>
      <c r="E33" s="19">
        <f>E32</f>
        <v>0</v>
      </c>
      <c r="F33" s="16"/>
      <c r="G33" s="17" t="e">
        <f t="shared" si="0"/>
        <v>#DIV/0!</v>
      </c>
      <c r="H33" s="16"/>
      <c r="K33" s="23" t="str">
        <f>IF(OR(T34="",T35=""),"",IF(T34&lt;&gt;T35,IF(T34&lt;T35,S34,S35),IF(AND(X34&lt;&gt;"",X35&lt;&gt;""),IF(X34&lt;X35,S34,S35),"")))</f>
        <v/>
      </c>
      <c r="L33" s="16"/>
      <c r="M33" s="19">
        <f>M32</f>
        <v>0</v>
      </c>
      <c r="N33" s="16"/>
      <c r="O33" s="17" t="e">
        <f t="shared" si="1"/>
        <v>#DIV/0!</v>
      </c>
      <c r="P33" s="16"/>
      <c r="R33" s="12"/>
      <c r="W33" s="17"/>
      <c r="AA33" s="23" t="str">
        <f>IF(OR(T34="",T35=""),"",IF(T34&lt;&gt;T35,IF(T34&gt;T35,S34,S35),IF(AND(X34&lt;&gt;"",X35&lt;&gt;""),IF(X34&gt;X35,S34,S35),"")))</f>
        <v/>
      </c>
      <c r="AB33" s="16"/>
      <c r="AC33" s="19">
        <f>AC32</f>
        <v>0</v>
      </c>
      <c r="AD33" s="16"/>
      <c r="AE33" s="17" t="e">
        <f t="shared" si="4"/>
        <v>#DIV/0!</v>
      </c>
      <c r="AF33" s="16"/>
      <c r="AI33" s="18"/>
      <c r="AJ33" s="16"/>
      <c r="AK33" s="19">
        <f>AK32</f>
        <v>0</v>
      </c>
      <c r="AL33" s="16"/>
      <c r="AM33" s="17" t="e">
        <f t="shared" si="2"/>
        <v>#DIV/0!</v>
      </c>
      <c r="AN33" s="16"/>
    </row>
    <row r="34" spans="2:56" x14ac:dyDescent="0.2">
      <c r="O34" s="26"/>
      <c r="R34" s="12">
        <v>8</v>
      </c>
      <c r="S34" s="15" t="s">
        <v>62</v>
      </c>
      <c r="T34" s="16"/>
      <c r="U34" s="16"/>
      <c r="V34" s="16"/>
      <c r="W34" s="17" t="e">
        <f t="shared" si="3"/>
        <v>#DIV/0!</v>
      </c>
      <c r="X34" s="16"/>
    </row>
    <row r="35" spans="2:56" ht="13.5" thickBot="1" x14ac:dyDescent="0.25">
      <c r="O35" s="26"/>
      <c r="S35" s="18" t="s">
        <v>63</v>
      </c>
      <c r="T35" s="16"/>
      <c r="U35" s="19">
        <f>U34</f>
        <v>0</v>
      </c>
      <c r="V35" s="16"/>
      <c r="W35" s="17" t="e">
        <f t="shared" si="3"/>
        <v>#DIV/0!</v>
      </c>
      <c r="X35" s="16"/>
    </row>
    <row r="36" spans="2:56" x14ac:dyDescent="0.2">
      <c r="O36" s="26"/>
      <c r="S36" s="27"/>
      <c r="T36" s="16"/>
      <c r="U36" s="19"/>
      <c r="V36" s="19"/>
      <c r="W36" s="17"/>
      <c r="X36" s="16"/>
    </row>
    <row r="37" spans="2:56" x14ac:dyDescent="0.2">
      <c r="C37" s="96" t="s">
        <v>46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AP37" s="8"/>
      <c r="AQ37" s="96" t="s">
        <v>47</v>
      </c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</row>
    <row r="38" spans="2:56" x14ac:dyDescent="0.2"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6"/>
      <c r="P38" s="28"/>
      <c r="AP38" s="8"/>
    </row>
    <row r="39" spans="2:56" ht="13.5" thickBot="1" x14ac:dyDescent="0.25">
      <c r="C39" s="29"/>
      <c r="D39" s="13" t="s">
        <v>2</v>
      </c>
      <c r="E39" s="13" t="s">
        <v>18</v>
      </c>
      <c r="F39" s="13" t="s">
        <v>0</v>
      </c>
      <c r="G39" s="14" t="s">
        <v>23</v>
      </c>
      <c r="H39" s="13" t="s">
        <v>20</v>
      </c>
      <c r="I39" s="29"/>
      <c r="J39" s="29"/>
      <c r="K39" s="29"/>
      <c r="L39" s="13" t="s">
        <v>2</v>
      </c>
      <c r="M39" s="13" t="s">
        <v>18</v>
      </c>
      <c r="N39" s="13" t="s">
        <v>0</v>
      </c>
      <c r="O39" s="14" t="s">
        <v>23</v>
      </c>
      <c r="P39" s="13" t="s">
        <v>20</v>
      </c>
      <c r="AP39" s="8"/>
      <c r="AQ39" s="96" t="s">
        <v>24</v>
      </c>
      <c r="AR39" s="97"/>
      <c r="AS39" s="97"/>
      <c r="AT39" s="97"/>
      <c r="AU39" s="97"/>
      <c r="AV39" s="97"/>
      <c r="AW39" s="28"/>
      <c r="AX39" s="28"/>
      <c r="AY39" s="96" t="s">
        <v>25</v>
      </c>
      <c r="AZ39" s="97"/>
      <c r="BA39" s="97"/>
      <c r="BB39" s="97"/>
      <c r="BC39" s="97"/>
      <c r="BD39" s="97"/>
    </row>
    <row r="40" spans="2:56" ht="13.5" thickBot="1" x14ac:dyDescent="0.25">
      <c r="B40" s="8">
        <v>19</v>
      </c>
      <c r="C40" s="15"/>
      <c r="D40" s="16"/>
      <c r="E40" s="16"/>
      <c r="F40" s="16"/>
      <c r="G40" s="17" t="e">
        <f>D40/E40</f>
        <v>#DIV/0!</v>
      </c>
      <c r="H40" s="16"/>
      <c r="J40" s="8">
        <v>20</v>
      </c>
      <c r="K40" s="15"/>
      <c r="L40" s="16"/>
      <c r="M40" s="16"/>
      <c r="N40" s="16"/>
      <c r="O40" s="17" t="e">
        <f t="shared" si="1"/>
        <v>#DIV/0!</v>
      </c>
      <c r="P40" s="16"/>
      <c r="AP40" s="8"/>
      <c r="AQ40" s="29"/>
      <c r="AR40" s="13" t="s">
        <v>2</v>
      </c>
      <c r="AS40" s="13" t="s">
        <v>18</v>
      </c>
      <c r="AT40" s="13" t="s">
        <v>0</v>
      </c>
      <c r="AU40" s="14" t="s">
        <v>23</v>
      </c>
      <c r="AV40" s="13" t="s">
        <v>20</v>
      </c>
      <c r="AW40" s="29"/>
      <c r="AX40" s="29"/>
      <c r="AY40" s="29"/>
      <c r="AZ40" s="13" t="s">
        <v>2</v>
      </c>
      <c r="BA40" s="13" t="s">
        <v>18</v>
      </c>
      <c r="BB40" s="13" t="s">
        <v>0</v>
      </c>
      <c r="BC40" s="14" t="s">
        <v>23</v>
      </c>
      <c r="BD40" s="13" t="s">
        <v>20</v>
      </c>
    </row>
    <row r="41" spans="2:56" ht="13.5" thickBot="1" x14ac:dyDescent="0.25">
      <c r="C41" s="18"/>
      <c r="D41" s="16"/>
      <c r="E41" s="19">
        <f>E40</f>
        <v>0</v>
      </c>
      <c r="F41" s="16"/>
      <c r="G41" s="17" t="e">
        <f>D41/E41</f>
        <v>#DIV/0!</v>
      </c>
      <c r="H41" s="16"/>
      <c r="K41" s="18"/>
      <c r="L41" s="16"/>
      <c r="M41" s="19">
        <f>M40</f>
        <v>0</v>
      </c>
      <c r="N41" s="16"/>
      <c r="O41" s="17" t="e">
        <f t="shared" si="1"/>
        <v>#DIV/0!</v>
      </c>
      <c r="P41" s="16"/>
      <c r="AP41" s="8">
        <v>29</v>
      </c>
      <c r="AQ41" s="15"/>
      <c r="AR41" s="16"/>
      <c r="AS41" s="16"/>
      <c r="AT41" s="16"/>
      <c r="AU41" s="24" t="e">
        <f>AR41/AS41</f>
        <v>#DIV/0!</v>
      </c>
      <c r="AV41" s="16"/>
      <c r="AX41" s="8">
        <v>30</v>
      </c>
      <c r="AY41" s="15"/>
      <c r="AZ41" s="16"/>
      <c r="BA41" s="16"/>
      <c r="BB41" s="16"/>
      <c r="BC41" s="17" t="e">
        <f>AZ41/BA41</f>
        <v>#DIV/0!</v>
      </c>
      <c r="BD41" s="16"/>
    </row>
    <row r="42" spans="2:56" ht="13.5" thickBot="1" x14ac:dyDescent="0.25">
      <c r="AP42" s="8"/>
      <c r="AQ42" s="18"/>
      <c r="AR42" s="16"/>
      <c r="AS42" s="19">
        <f>AS41</f>
        <v>0</v>
      </c>
      <c r="AT42" s="16"/>
      <c r="AU42" s="24" t="e">
        <f>AR42/AS42</f>
        <v>#DIV/0!</v>
      </c>
      <c r="AV42" s="16"/>
      <c r="AX42" s="8"/>
      <c r="AY42" s="18"/>
      <c r="AZ42" s="16"/>
      <c r="BA42" s="19">
        <f>BA41</f>
        <v>0</v>
      </c>
      <c r="BB42" s="16"/>
      <c r="BC42" s="17" t="e">
        <f>AZ42/BA42</f>
        <v>#DIV/0!</v>
      </c>
      <c r="BD42" s="16"/>
    </row>
  </sheetData>
  <mergeCells count="12">
    <mergeCell ref="AY4:BD4"/>
    <mergeCell ref="AY26:BD26"/>
    <mergeCell ref="C37:P37"/>
    <mergeCell ref="AQ37:BD37"/>
    <mergeCell ref="AQ39:AV39"/>
    <mergeCell ref="AY39:BD39"/>
    <mergeCell ref="C4:H4"/>
    <mergeCell ref="K4:P4"/>
    <mergeCell ref="S4:X4"/>
    <mergeCell ref="AA4:AD4"/>
    <mergeCell ref="AI4:AN4"/>
    <mergeCell ref="AQ4:AV4"/>
  </mergeCells>
  <conditionalFormatting sqref="A37:AB48 AC37:XFD1048576">
    <cfRule type="expression" dxfId="2" priority="3">
      <formula>CELL("schutz",XEC24)=0</formula>
    </cfRule>
  </conditionalFormatting>
  <conditionalFormatting sqref="A49:AB1048576">
    <cfRule type="expression" dxfId="1" priority="1">
      <formula>CELL("schutz",XEC37)=0</formula>
    </cfRule>
  </conditionalFormatting>
  <conditionalFormatting sqref="A1:XFD36">
    <cfRule type="expression" dxfId="0" priority="2">
      <formula>CELL("schutz",XEC1048566)=0</formula>
    </cfRule>
  </conditionalFormatting>
  <pageMargins left="0.25" right="0.25" top="0.75" bottom="0.75" header="0.3" footer="0.3"/>
  <pageSetup paperSize="9" scale="43" orientation="landscape" r:id="rId1"/>
  <drawing r:id="rId2"/>
</worksheet>
</file>

<file path=docMetadata/LabelInfo.xml><?xml version="1.0" encoding="utf-8"?>
<clbl:labelList xmlns:clbl="http://schemas.microsoft.com/office/2020/mipLabelMetadata">
  <clbl:label id="{b5468c62-1a6b-4fe4-8dac-294b6f02ba6b}" enabled="1" method="Standard" siteId="{6740ab35-e70b-48b0-a200-81d690e233e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Turnierbaum</vt:lpstr>
      <vt:lpstr>Endrangliste</vt:lpstr>
      <vt:lpstr>Berechnung_Rangliste</vt:lpstr>
      <vt:lpstr>Beschreibungen</vt:lpstr>
    </vt:vector>
  </TitlesOfParts>
  <Company>Schenkel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Marcel</cp:lastModifiedBy>
  <cp:lastPrinted>2025-10-29T22:01:49Z</cp:lastPrinted>
  <dcterms:created xsi:type="dcterms:W3CDTF">1997-04-18T12:55:04Z</dcterms:created>
  <dcterms:modified xsi:type="dcterms:W3CDTF">2025-11-01T10:02:46Z</dcterms:modified>
</cp:coreProperties>
</file>