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zirkstag_2025\"/>
    </mc:Choice>
  </mc:AlternateContent>
  <bookViews>
    <workbookView xWindow="0" yWindow="0" windowWidth="12780" windowHeight="4368"/>
  </bookViews>
  <sheets>
    <sheet name="Vorrunde" sheetId="2" r:id="rId1"/>
    <sheet name="KO-Runde" sheetId="3" r:id="rId2"/>
    <sheet name="Endergebnis" sheetId="4" r:id="rId3"/>
  </sheets>
  <definedNames>
    <definedName name="_xlnm.Print_Area" localSheetId="0">Vorrunde!$A$8:$AQ$48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4" i="4"/>
  <c r="C3" i="4"/>
  <c r="A1" i="4"/>
  <c r="G8" i="4" l="1"/>
  <c r="G10" i="4"/>
  <c r="G15" i="4"/>
  <c r="G14" i="4"/>
  <c r="G13" i="4"/>
  <c r="G12" i="4"/>
  <c r="G11" i="4"/>
  <c r="I16" i="4"/>
  <c r="J14" i="3"/>
  <c r="J13" i="3"/>
  <c r="B18" i="3"/>
  <c r="B17" i="3"/>
  <c r="I14" i="3" s="1"/>
  <c r="B10" i="3"/>
  <c r="B9" i="3"/>
  <c r="I13" i="3" s="1"/>
  <c r="G9" i="4" l="1"/>
  <c r="E16" i="4"/>
  <c r="F16" i="4"/>
  <c r="H16" i="4"/>
  <c r="N14" i="3"/>
  <c r="N13" i="3"/>
  <c r="F18" i="3"/>
  <c r="F17" i="3"/>
  <c r="F10" i="3"/>
  <c r="F9" i="3"/>
  <c r="G16" i="4" l="1"/>
  <c r="O45" i="2"/>
  <c r="K45" i="2"/>
  <c r="G45" i="2"/>
  <c r="C45" i="2"/>
  <c r="AE42" i="2"/>
  <c r="O42" i="2"/>
  <c r="K42" i="2"/>
  <c r="G42" i="2"/>
  <c r="C42" i="2"/>
  <c r="AE39" i="2"/>
  <c r="AA39" i="2"/>
  <c r="O39" i="2"/>
  <c r="K39" i="2"/>
  <c r="G39" i="2"/>
  <c r="C39" i="2"/>
  <c r="AE36" i="2"/>
  <c r="AA36" i="2"/>
  <c r="W36" i="2"/>
  <c r="O36" i="2"/>
  <c r="K36" i="2"/>
  <c r="G36" i="2"/>
  <c r="C36" i="2"/>
  <c r="AE33" i="2"/>
  <c r="AA33" i="2"/>
  <c r="W33" i="2"/>
  <c r="S33" i="2"/>
  <c r="AE30" i="2"/>
  <c r="AA30" i="2"/>
  <c r="W30" i="2"/>
  <c r="S30" i="2"/>
  <c r="O30" i="2"/>
  <c r="AE27" i="2"/>
  <c r="AA27" i="2"/>
  <c r="W27" i="2"/>
  <c r="S27" i="2"/>
  <c r="O27" i="2"/>
  <c r="K27" i="2"/>
  <c r="AE24" i="2"/>
  <c r="AA24" i="2"/>
  <c r="W24" i="2"/>
  <c r="S24" i="2"/>
  <c r="O24" i="2"/>
  <c r="K24" i="2"/>
  <c r="G24" i="2"/>
  <c r="AH35" i="2" l="1"/>
  <c r="AL23" i="2" l="1"/>
  <c r="AK44" i="2"/>
  <c r="AK41" i="2"/>
  <c r="AK38" i="2"/>
  <c r="AK35" i="2"/>
  <c r="AK32" i="2"/>
  <c r="AK29" i="2"/>
  <c r="AK26" i="2"/>
  <c r="AK23" i="2"/>
  <c r="AC43" i="2"/>
  <c r="Y43" i="2"/>
  <c r="Y40" i="2"/>
  <c r="U43" i="2"/>
  <c r="U40" i="2"/>
  <c r="U37" i="2"/>
  <c r="Q43" i="2"/>
  <c r="O44" i="2" s="1"/>
  <c r="Q40" i="2"/>
  <c r="Q37" i="2"/>
  <c r="Q34" i="2"/>
  <c r="M43" i="2"/>
  <c r="K44" i="2" s="1"/>
  <c r="M40" i="2"/>
  <c r="K41" i="2" s="1"/>
  <c r="M37" i="2"/>
  <c r="M34" i="2"/>
  <c r="I43" i="2"/>
  <c r="G44" i="2" s="1"/>
  <c r="I40" i="2"/>
  <c r="G41" i="2" s="1"/>
  <c r="I37" i="2"/>
  <c r="G38" i="2" s="1"/>
  <c r="I34" i="2"/>
  <c r="G35" i="2" s="1"/>
  <c r="E43" i="2"/>
  <c r="C44" i="2" s="1"/>
  <c r="E40" i="2"/>
  <c r="C41" i="2" s="1"/>
  <c r="E37" i="2"/>
  <c r="C38" i="2" s="1"/>
  <c r="E34" i="2"/>
  <c r="C35" i="2" s="1"/>
  <c r="B45" i="2"/>
  <c r="AD44" i="2"/>
  <c r="Z44" i="2"/>
  <c r="V44" i="2"/>
  <c r="R44" i="2"/>
  <c r="N44" i="2"/>
  <c r="J44" i="2"/>
  <c r="F44" i="2"/>
  <c r="B44" i="2"/>
  <c r="B43" i="2"/>
  <c r="AE41" i="2"/>
  <c r="O41" i="2"/>
  <c r="B42" i="2"/>
  <c r="AH41" i="2"/>
  <c r="Z41" i="2"/>
  <c r="V41" i="2"/>
  <c r="R41" i="2"/>
  <c r="N41" i="2"/>
  <c r="J41" i="2"/>
  <c r="F41" i="2"/>
  <c r="B41" i="2"/>
  <c r="B40" i="2"/>
  <c r="AJ39" i="2"/>
  <c r="AE38" i="2"/>
  <c r="AA38" i="2"/>
  <c r="O38" i="2"/>
  <c r="K38" i="2"/>
  <c r="B39" i="2"/>
  <c r="AH38" i="2"/>
  <c r="AD38" i="2"/>
  <c r="V38" i="2"/>
  <c r="R38" i="2"/>
  <c r="N38" i="2"/>
  <c r="J38" i="2"/>
  <c r="F38" i="2"/>
  <c r="B38" i="2"/>
  <c r="B37" i="2"/>
  <c r="AE35" i="2"/>
  <c r="AA35" i="2"/>
  <c r="W35" i="2"/>
  <c r="O35" i="2"/>
  <c r="K35" i="2"/>
  <c r="B36" i="2"/>
  <c r="AD35" i="2"/>
  <c r="Z35" i="2"/>
  <c r="R35" i="2"/>
  <c r="N35" i="2"/>
  <c r="J35" i="2"/>
  <c r="F35" i="2"/>
  <c r="B35" i="2"/>
  <c r="B34" i="2"/>
  <c r="AE32" i="2"/>
  <c r="AA32" i="2"/>
  <c r="W32" i="2"/>
  <c r="AH32" i="2"/>
  <c r="AD32" i="2"/>
  <c r="Z32" i="2"/>
  <c r="V32" i="2"/>
  <c r="S32" i="2"/>
  <c r="N32" i="2"/>
  <c r="J32" i="2"/>
  <c r="F32" i="2"/>
  <c r="B32" i="2"/>
  <c r="M31" i="2"/>
  <c r="I31" i="2"/>
  <c r="E31" i="2"/>
  <c r="B31" i="2"/>
  <c r="AE29" i="2"/>
  <c r="AA29" i="2"/>
  <c r="W29" i="2"/>
  <c r="S29" i="2"/>
  <c r="O29" i="2"/>
  <c r="B30" i="2"/>
  <c r="AH29" i="2"/>
  <c r="AD29" i="2"/>
  <c r="Z29" i="2"/>
  <c r="V29" i="2"/>
  <c r="R29" i="2"/>
  <c r="J29" i="2"/>
  <c r="F29" i="2"/>
  <c r="I28" i="2"/>
  <c r="G30" i="2" s="1"/>
  <c r="G29" i="2" s="1"/>
  <c r="E28" i="2"/>
  <c r="AE26" i="2"/>
  <c r="AA26" i="2"/>
  <c r="W26" i="2"/>
  <c r="S26" i="2"/>
  <c r="O26" i="2"/>
  <c r="K26" i="2"/>
  <c r="AH26" i="2"/>
  <c r="AD26" i="2"/>
  <c r="Z26" i="2"/>
  <c r="V26" i="2"/>
  <c r="R26" i="2"/>
  <c r="N26" i="2"/>
  <c r="F26" i="2"/>
  <c r="B26" i="2"/>
  <c r="E25" i="2"/>
  <c r="AE23" i="2"/>
  <c r="AA23" i="2"/>
  <c r="W23" i="2"/>
  <c r="S23" i="2"/>
  <c r="O23" i="2"/>
  <c r="K23" i="2"/>
  <c r="G23" i="2"/>
  <c r="AH23" i="2"/>
  <c r="AD23" i="2"/>
  <c r="Z23" i="2"/>
  <c r="V23" i="2"/>
  <c r="R23" i="2"/>
  <c r="N23" i="2"/>
  <c r="J23" i="2"/>
  <c r="B23" i="2"/>
  <c r="B22" i="2"/>
  <c r="B33" i="2"/>
  <c r="B27" i="2"/>
  <c r="B24" i="2"/>
  <c r="B29" i="2"/>
  <c r="B28" i="2"/>
  <c r="B25" i="2"/>
  <c r="AA45" i="2" l="1"/>
  <c r="AA44" i="2" s="1"/>
  <c r="W45" i="2"/>
  <c r="W44" i="2" s="1"/>
  <c r="W42" i="2"/>
  <c r="W41" i="2" s="1"/>
  <c r="S45" i="2"/>
  <c r="S44" i="2" s="1"/>
  <c r="S42" i="2"/>
  <c r="S41" i="2" s="1"/>
  <c r="S39" i="2"/>
  <c r="S38" i="2" s="1"/>
  <c r="AN38" i="2" s="1"/>
  <c r="K33" i="2"/>
  <c r="K32" i="2" s="1"/>
  <c r="G33" i="2"/>
  <c r="G32" i="2" s="1"/>
  <c r="C32" i="2"/>
  <c r="AN32" i="2" s="1"/>
  <c r="C33" i="2"/>
  <c r="C30" i="2"/>
  <c r="C29" i="2" s="1"/>
  <c r="AN29" i="2" s="1"/>
  <c r="AL26" i="2"/>
  <c r="AM26" i="2" s="1"/>
  <c r="C27" i="2"/>
  <c r="C26" i="2" s="1"/>
  <c r="AN26" i="2" s="1"/>
  <c r="AM23" i="2"/>
  <c r="AO44" i="2"/>
  <c r="AO41" i="2"/>
  <c r="AO32" i="2"/>
  <c r="AO29" i="2"/>
  <c r="AO26" i="2"/>
  <c r="AJ44" i="2"/>
  <c r="AL44" i="2"/>
  <c r="AM44" i="2" s="1"/>
  <c r="AL41" i="2"/>
  <c r="AM41" i="2" s="1"/>
  <c r="AL38" i="2"/>
  <c r="AM38" i="2" s="1"/>
  <c r="AJ38" i="2"/>
  <c r="AL35" i="2"/>
  <c r="AM35" i="2" s="1"/>
  <c r="AJ35" i="2"/>
  <c r="AO38" i="2"/>
  <c r="AN35" i="2"/>
  <c r="AO35" i="2"/>
  <c r="AN23" i="2"/>
  <c r="AJ32" i="2"/>
  <c r="AJ29" i="2"/>
  <c r="AL32" i="2"/>
  <c r="AM32" i="2" s="1"/>
  <c r="AJ23" i="2"/>
  <c r="AL29" i="2"/>
  <c r="AM29" i="2" s="1"/>
  <c r="AK48" i="2"/>
  <c r="AJ26" i="2"/>
  <c r="AJ41" i="2"/>
  <c r="AO23" i="2"/>
  <c r="AN44" i="2" l="1"/>
  <c r="AN41" i="2"/>
  <c r="AU35" i="2"/>
  <c r="AU41" i="2"/>
  <c r="AU44" i="2"/>
  <c r="AU38" i="2"/>
  <c r="AS35" i="2"/>
  <c r="AT41" i="2"/>
  <c r="AT38" i="2"/>
  <c r="AT44" i="2"/>
  <c r="AT35" i="2"/>
  <c r="AS41" i="2"/>
  <c r="AS38" i="2"/>
  <c r="AL48" i="2"/>
  <c r="AM48" i="2" s="1"/>
  <c r="AS23" i="2"/>
  <c r="AO48" i="2"/>
  <c r="AN48" i="2"/>
  <c r="AU32" i="2"/>
  <c r="AT32" i="2"/>
  <c r="AS44" i="2"/>
  <c r="AU23" i="2"/>
  <c r="AU29" i="2"/>
  <c r="AT23" i="2"/>
  <c r="AS29" i="2"/>
  <c r="AT29" i="2"/>
  <c r="AS32" i="2"/>
  <c r="AU26" i="2"/>
  <c r="AT26" i="2"/>
  <c r="AS26" i="2"/>
  <c r="AV35" i="2" l="1"/>
  <c r="AV41" i="2"/>
  <c r="AV44" i="2"/>
  <c r="AV38" i="2"/>
  <c r="AV32" i="2"/>
  <c r="AV23" i="2"/>
  <c r="AV26" i="2"/>
  <c r="AV29" i="2"/>
</calcChain>
</file>

<file path=xl/sharedStrings.xml><?xml version="1.0" encoding="utf-8"?>
<sst xmlns="http://schemas.openxmlformats.org/spreadsheetml/2006/main" count="123" uniqueCount="32">
  <si>
    <t>Pkt.</t>
  </si>
  <si>
    <t>Aufn.</t>
  </si>
  <si>
    <t>HS</t>
  </si>
  <si>
    <t>l</t>
  </si>
  <si>
    <t>Sieg</t>
  </si>
  <si>
    <t>Unentschieden</t>
  </si>
  <si>
    <t>Niederlage</t>
  </si>
  <si>
    <t>MP</t>
  </si>
  <si>
    <t>Auf.</t>
  </si>
  <si>
    <t>GD</t>
  </si>
  <si>
    <t>BED</t>
  </si>
  <si>
    <t>Rang</t>
  </si>
  <si>
    <t>Summe</t>
  </si>
  <si>
    <t>Verein</t>
  </si>
  <si>
    <t>Gruppe A</t>
  </si>
  <si>
    <t>Gruppe B</t>
  </si>
  <si>
    <t>Turnierort:</t>
  </si>
  <si>
    <t>Datum:</t>
  </si>
  <si>
    <t>Distanz:</t>
  </si>
  <si>
    <t>Halbfinale</t>
  </si>
  <si>
    <t>n.V</t>
  </si>
  <si>
    <t>Finale</t>
  </si>
  <si>
    <t>Spieler</t>
  </si>
  <si>
    <t>Einzelmeisterschaft</t>
  </si>
  <si>
    <t>Klassik</t>
  </si>
  <si>
    <t>000 Punkte / 00 Aufnahmen</t>
  </si>
  <si>
    <t>Musterort, den 00.-00. Monat 2025</t>
  </si>
  <si>
    <t>Nachname</t>
  </si>
  <si>
    <t>Vorname</t>
  </si>
  <si>
    <t>Einzelmeisterschaft Klassik</t>
  </si>
  <si>
    <t>BC Musterort</t>
  </si>
  <si>
    <t>00.-00. Monat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</si>
</sst>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8"/>
      <name val="Calibri"/>
      <family val="2"/>
      <scheme val="minor"/>
    </font>
    <font>
      <b/>
      <sz val="22"/>
      <color indexed="10"/>
      <name val="Wingdings"/>
      <charset val="2"/>
    </font>
    <font>
      <b/>
      <sz val="22"/>
      <color indexed="12"/>
      <name val="Wingdings"/>
      <charset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2"/>
      <color indexed="9"/>
      <name val="Arial"/>
      <family val="2"/>
    </font>
    <font>
      <b/>
      <sz val="22"/>
      <color indexed="9"/>
      <name val="Wingdings"/>
      <charset val="2"/>
    </font>
    <font>
      <b/>
      <sz val="22"/>
      <color indexed="26"/>
      <name val="Wingdings"/>
      <charset val="2"/>
    </font>
    <font>
      <b/>
      <sz val="22"/>
      <color indexed="43"/>
      <name val="Wingdings"/>
      <charset val="2"/>
    </font>
    <font>
      <sz val="12"/>
      <color indexed="9"/>
      <name val="Calibri"/>
      <family val="2"/>
      <scheme val="minor"/>
    </font>
    <font>
      <b/>
      <sz val="22"/>
      <color indexed="26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b/>
      <sz val="22"/>
      <color rgb="FF00C800"/>
      <name val="Wingdings"/>
      <charset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rgb="FF336666"/>
      </patternFill>
    </fill>
    <fill>
      <patternFill patternType="solid">
        <fgColor theme="9" tint="0.39997558519241921"/>
        <bgColor rgb="FF33666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0A0A0"/>
        <bgColor rgb="FFA0A0A0"/>
      </patternFill>
    </fill>
    <fill>
      <patternFill patternType="solid">
        <fgColor rgb="FFC88C00"/>
        <bgColor rgb="FFC88C00"/>
      </patternFill>
    </fill>
    <fill>
      <patternFill patternType="solid">
        <fgColor rgb="FF78FF78"/>
        <bgColor rgb="FF78FF78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 style="medium">
        <color indexed="64"/>
      </right>
      <top/>
      <bottom style="medium">
        <color indexed="64"/>
      </bottom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6" fillId="0" borderId="0"/>
    <xf numFmtId="0" fontId="23" fillId="0" borderId="0"/>
  </cellStyleXfs>
  <cellXfs count="18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4" fontId="1" fillId="0" borderId="0" xfId="1" applyNumberFormat="1"/>
    <xf numFmtId="0" fontId="4" fillId="0" borderId="0" xfId="1" applyFont="1" applyBorder="1"/>
    <xf numFmtId="0" fontId="4" fillId="0" borderId="0" xfId="1" applyFont="1"/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7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Border="1" applyAlignment="1">
      <alignment horizontal="center"/>
    </xf>
    <xf numFmtId="0" fontId="4" fillId="0" borderId="0" xfId="1" applyFont="1" applyBorder="1" applyAlignment="1"/>
    <xf numFmtId="164" fontId="4" fillId="0" borderId="0" xfId="1" applyNumberFormat="1" applyFont="1"/>
    <xf numFmtId="0" fontId="1" fillId="0" borderId="0" xfId="1" applyNumberFormat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164" fontId="3" fillId="0" borderId="4" xfId="1" applyNumberFormat="1" applyFont="1" applyBorder="1"/>
    <xf numFmtId="0" fontId="10" fillId="0" borderId="6" xfId="1" applyFont="1" applyBorder="1"/>
    <xf numFmtId="0" fontId="3" fillId="0" borderId="7" xfId="1" applyFont="1" applyBorder="1"/>
    <xf numFmtId="0" fontId="3" fillId="0" borderId="8" xfId="1" applyFont="1" applyFill="1" applyBorder="1"/>
    <xf numFmtId="0" fontId="3" fillId="0" borderId="9" xfId="1" applyFont="1" applyFill="1" applyBorder="1" applyAlignment="1"/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Fill="1" applyBorder="1"/>
    <xf numFmtId="0" fontId="3" fillId="0" borderId="9" xfId="1" applyFont="1" applyFill="1" applyBorder="1" applyAlignment="1">
      <alignment horizontal="centerContinuous"/>
    </xf>
    <xf numFmtId="0" fontId="3" fillId="0" borderId="1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14" xfId="1" applyFont="1" applyFill="1" applyBorder="1"/>
    <xf numFmtId="0" fontId="3" fillId="0" borderId="9" xfId="1" applyFont="1" applyFill="1" applyBorder="1"/>
    <xf numFmtId="0" fontId="3" fillId="0" borderId="17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4" fillId="0" borderId="7" xfId="1" applyFont="1" applyBorder="1"/>
    <xf numFmtId="0" fontId="3" fillId="0" borderId="9" xfId="1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20" fillId="0" borderId="15" xfId="1" applyFont="1" applyBorder="1"/>
    <xf numFmtId="0" fontId="3" fillId="0" borderId="2" xfId="1" applyFont="1" applyBorder="1"/>
    <xf numFmtId="0" fontId="3" fillId="0" borderId="18" xfId="1" applyFont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/>
    <xf numFmtId="0" fontId="3" fillId="0" borderId="16" xfId="1" applyFont="1" applyBorder="1"/>
    <xf numFmtId="0" fontId="10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/>
    <xf numFmtId="0" fontId="10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1" fontId="21" fillId="0" borderId="0" xfId="1" applyNumberFormat="1" applyFont="1"/>
    <xf numFmtId="0" fontId="20" fillId="0" borderId="0" xfId="1" applyFont="1" applyFill="1" applyBorder="1" applyAlignment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11" fillId="0" borderId="15" xfId="1" applyFont="1" applyFill="1" applyBorder="1" applyAlignment="1" applyProtection="1">
      <alignment horizontal="center"/>
    </xf>
    <xf numFmtId="0" fontId="12" fillId="0" borderId="7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right" vertical="center"/>
    </xf>
    <xf numFmtId="0" fontId="12" fillId="0" borderId="10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horizontal="right" vertical="center"/>
    </xf>
    <xf numFmtId="0" fontId="16" fillId="0" borderId="7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right" vertical="center"/>
    </xf>
    <xf numFmtId="0" fontId="16" fillId="0" borderId="10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2" fontId="3" fillId="0" borderId="11" xfId="1" applyNumberFormat="1" applyFont="1" applyBorder="1" applyAlignment="1">
      <alignment horizontal="center"/>
    </xf>
    <xf numFmtId="2" fontId="21" fillId="0" borderId="0" xfId="1" applyNumberFormat="1" applyFont="1" applyBorder="1" applyAlignment="1">
      <alignment horizontal="center"/>
    </xf>
    <xf numFmtId="2" fontId="21" fillId="0" borderId="0" xfId="1" applyNumberFormat="1" applyFont="1"/>
    <xf numFmtId="0" fontId="3" fillId="4" borderId="10" xfId="1" applyFont="1" applyFill="1" applyBorder="1" applyAlignment="1" applyProtection="1">
      <alignment horizontal="center"/>
    </xf>
    <xf numFmtId="0" fontId="9" fillId="4" borderId="10" xfId="1" applyNumberFormat="1" applyFont="1" applyFill="1" applyBorder="1" applyAlignment="1" applyProtection="1">
      <alignment horizontal="center"/>
      <protection locked="0"/>
    </xf>
    <xf numFmtId="0" fontId="18" fillId="4" borderId="16" xfId="1" applyFont="1" applyFill="1" applyBorder="1" applyAlignment="1" applyProtection="1">
      <alignment horizontal="center"/>
    </xf>
    <xf numFmtId="0" fontId="18" fillId="4" borderId="10" xfId="1" applyFont="1" applyFill="1" applyBorder="1" applyAlignment="1" applyProtection="1">
      <alignment horizontal="center"/>
    </xf>
    <xf numFmtId="0" fontId="18" fillId="5" borderId="10" xfId="1" applyFont="1" applyFill="1" applyBorder="1" applyAlignment="1">
      <alignment horizontal="center"/>
    </xf>
    <xf numFmtId="0" fontId="9" fillId="5" borderId="10" xfId="1" applyNumberFormat="1" applyFont="1" applyFill="1" applyBorder="1" applyAlignment="1" applyProtection="1">
      <alignment horizontal="center"/>
      <protection locked="0"/>
    </xf>
    <xf numFmtId="0" fontId="18" fillId="5" borderId="16" xfId="1" applyFont="1" applyFill="1" applyBorder="1" applyAlignment="1">
      <alignment horizontal="center"/>
    </xf>
    <xf numFmtId="0" fontId="28" fillId="0" borderId="0" xfId="2" applyFont="1" applyProtection="1"/>
    <xf numFmtId="0" fontId="29" fillId="0" borderId="0" xfId="2" applyFont="1" applyAlignment="1" applyProtection="1"/>
    <xf numFmtId="0" fontId="29" fillId="0" borderId="0" xfId="2" applyFont="1" applyProtection="1"/>
    <xf numFmtId="0" fontId="23" fillId="0" borderId="37" xfId="1" applyFont="1" applyBorder="1" applyAlignment="1" applyProtection="1">
      <alignment horizontal="center"/>
    </xf>
    <xf numFmtId="0" fontId="23" fillId="0" borderId="38" xfId="1" applyFont="1" applyBorder="1" applyAlignment="1" applyProtection="1">
      <alignment horizontal="center"/>
    </xf>
    <xf numFmtId="0" fontId="23" fillId="0" borderId="39" xfId="3" applyFont="1" applyBorder="1" applyProtection="1"/>
    <xf numFmtId="0" fontId="23" fillId="0" borderId="40" xfId="3" applyFont="1" applyBorder="1" applyProtection="1"/>
    <xf numFmtId="0" fontId="31" fillId="0" borderId="0" xfId="2" applyFont="1" applyAlignment="1" applyProtection="1">
      <alignment horizontal="center"/>
    </xf>
    <xf numFmtId="0" fontId="23" fillId="0" borderId="0" xfId="2" applyFont="1" applyAlignment="1" applyProtection="1">
      <alignment horizontal="left" vertical="center"/>
    </xf>
    <xf numFmtId="0" fontId="23" fillId="0" borderId="0" xfId="2" applyFont="1" applyAlignment="1" applyProtection="1">
      <alignment vertical="center"/>
    </xf>
    <xf numFmtId="0" fontId="23" fillId="0" borderId="0" xfId="2" applyFont="1" applyAlignment="1" applyProtection="1"/>
    <xf numFmtId="0" fontId="23" fillId="0" borderId="0" xfId="2" applyFont="1" applyProtection="1"/>
    <xf numFmtId="2" fontId="23" fillId="7" borderId="30" xfId="2" applyNumberFormat="1" applyFont="1" applyFill="1" applyBorder="1" applyAlignment="1" applyProtection="1">
      <alignment horizontal="center" vertical="center"/>
    </xf>
    <xf numFmtId="0" fontId="23" fillId="0" borderId="31" xfId="2" applyFont="1" applyBorder="1" applyAlignment="1" applyProtection="1">
      <alignment vertical="center"/>
      <protection locked="0"/>
    </xf>
    <xf numFmtId="0" fontId="23" fillId="0" borderId="32" xfId="2" applyFont="1" applyBorder="1" applyAlignment="1" applyProtection="1">
      <alignment horizontal="center" vertical="center"/>
      <protection locked="0"/>
    </xf>
    <xf numFmtId="2" fontId="23" fillId="0" borderId="32" xfId="2" applyNumberFormat="1" applyFont="1" applyBorder="1" applyAlignment="1" applyProtection="1">
      <alignment vertical="center"/>
    </xf>
    <xf numFmtId="0" fontId="23" fillId="0" borderId="33" xfId="2" applyFont="1" applyBorder="1" applyAlignment="1" applyProtection="1">
      <alignment horizontal="center" vertical="center"/>
      <protection locked="0"/>
    </xf>
    <xf numFmtId="0" fontId="23" fillId="0" borderId="34" xfId="2" applyFont="1" applyBorder="1" applyAlignment="1" applyProtection="1">
      <alignment vertical="center"/>
      <protection locked="0"/>
    </xf>
    <xf numFmtId="0" fontId="23" fillId="0" borderId="35" xfId="2" applyFont="1" applyBorder="1" applyAlignment="1" applyProtection="1">
      <alignment horizontal="center" vertical="center"/>
      <protection locked="0"/>
    </xf>
    <xf numFmtId="2" fontId="23" fillId="0" borderId="35" xfId="2" applyNumberFormat="1" applyFont="1" applyBorder="1" applyAlignment="1" applyProtection="1">
      <alignment vertical="center"/>
    </xf>
    <xf numFmtId="0" fontId="23" fillId="0" borderId="36" xfId="2" applyFont="1" applyBorder="1" applyAlignment="1" applyProtection="1">
      <alignment horizontal="center" vertical="center"/>
      <protection locked="0"/>
    </xf>
    <xf numFmtId="0" fontId="26" fillId="0" borderId="0" xfId="2" applyProtection="1"/>
    <xf numFmtId="0" fontId="27" fillId="8" borderId="30" xfId="2" applyFont="1" applyFill="1" applyBorder="1" applyAlignment="1" applyProtection="1">
      <alignment horizontal="center"/>
    </xf>
    <xf numFmtId="0" fontId="29" fillId="9" borderId="30" xfId="2" applyFont="1" applyFill="1" applyBorder="1" applyAlignment="1" applyProtection="1">
      <alignment horizontal="center"/>
    </xf>
    <xf numFmtId="0" fontId="26" fillId="0" borderId="0" xfId="2" applyAlignment="1" applyProtection="1"/>
    <xf numFmtId="0" fontId="29" fillId="10" borderId="30" xfId="2" applyFont="1" applyFill="1" applyBorder="1" applyAlignment="1" applyProtection="1">
      <alignment horizontal="center"/>
    </xf>
    <xf numFmtId="2" fontId="29" fillId="0" borderId="30" xfId="2" applyNumberFormat="1" applyFont="1" applyBorder="1" applyAlignment="1" applyProtection="1">
      <alignment horizontal="center"/>
    </xf>
    <xf numFmtId="0" fontId="29" fillId="11" borderId="30" xfId="2" applyFont="1" applyFill="1" applyBorder="1" applyAlignment="1" applyProtection="1">
      <alignment horizontal="center"/>
    </xf>
    <xf numFmtId="0" fontId="29" fillId="12" borderId="30" xfId="2" applyFont="1" applyFill="1" applyBorder="1" applyAlignment="1" applyProtection="1">
      <alignment horizontal="center"/>
    </xf>
    <xf numFmtId="0" fontId="27" fillId="6" borderId="30" xfId="2" applyFont="1" applyFill="1" applyBorder="1" applyAlignment="1" applyProtection="1">
      <alignment horizontal="center"/>
    </xf>
    <xf numFmtId="2" fontId="27" fillId="6" borderId="30" xfId="2" applyNumberFormat="1" applyFont="1" applyFill="1" applyBorder="1" applyAlignment="1" applyProtection="1">
      <alignment horizontal="center"/>
    </xf>
    <xf numFmtId="0" fontId="33" fillId="0" borderId="0" xfId="2" applyFont="1" applyProtection="1"/>
    <xf numFmtId="0" fontId="29" fillId="0" borderId="30" xfId="2" applyFont="1" applyBorder="1" applyProtection="1">
      <protection locked="0"/>
    </xf>
    <xf numFmtId="0" fontId="29" fillId="0" borderId="30" xfId="2" applyFont="1" applyBorder="1" applyAlignment="1" applyProtection="1">
      <alignment horizontal="center"/>
      <protection locked="0"/>
    </xf>
    <xf numFmtId="2" fontId="29" fillId="0" borderId="30" xfId="2" applyNumberFormat="1" applyFont="1" applyBorder="1" applyAlignment="1" applyProtection="1">
      <alignment horizontal="center"/>
      <protection locked="0"/>
    </xf>
    <xf numFmtId="2" fontId="29" fillId="0" borderId="30" xfId="2" quotePrefix="1" applyNumberFormat="1" applyFont="1" applyBorder="1" applyAlignment="1" applyProtection="1">
      <alignment horizontal="center"/>
      <protection locked="0"/>
    </xf>
    <xf numFmtId="0" fontId="25" fillId="2" borderId="19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14" fontId="9" fillId="0" borderId="0" xfId="1" applyNumberFormat="1" applyFont="1" applyBorder="1" applyAlignment="1" applyProtection="1">
      <alignment horizontal="center"/>
      <protection locked="0"/>
    </xf>
    <xf numFmtId="2" fontId="3" fillId="0" borderId="15" xfId="1" applyNumberFormat="1" applyFont="1" applyFill="1" applyBorder="1" applyAlignment="1" applyProtection="1">
      <alignment horizontal="center" vertical="center"/>
    </xf>
    <xf numFmtId="2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19" fillId="0" borderId="2" xfId="1" applyFont="1" applyFill="1" applyBorder="1" applyAlignment="1" applyProtection="1">
      <alignment horizontal="center" vertical="center"/>
      <protection locked="0"/>
    </xf>
    <xf numFmtId="0" fontId="19" fillId="0" borderId="16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3" fillId="0" borderId="12" xfId="1" applyFont="1" applyBorder="1" applyProtection="1">
      <protection locked="0"/>
    </xf>
    <xf numFmtId="0" fontId="11" fillId="0" borderId="15" xfId="1" applyFont="1" applyFill="1" applyBorder="1" applyAlignment="1" applyProtection="1">
      <alignment horizontal="center"/>
      <protection locked="0"/>
    </xf>
    <xf numFmtId="0" fontId="11" fillId="0" borderId="2" xfId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24" fillId="6" borderId="27" xfId="2" applyFont="1" applyFill="1" applyBorder="1" applyAlignment="1" applyProtection="1">
      <alignment horizontal="center" vertical="center"/>
    </xf>
    <xf numFmtId="0" fontId="24" fillId="6" borderId="27" xfId="2" applyFont="1" applyFill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left" vertical="center"/>
    </xf>
    <xf numFmtId="0" fontId="27" fillId="6" borderId="27" xfId="2" applyFont="1" applyFill="1" applyBorder="1" applyAlignment="1" applyProtection="1">
      <alignment horizontal="center"/>
    </xf>
    <xf numFmtId="0" fontId="32" fillId="0" borderId="28" xfId="2" applyFont="1" applyBorder="1" applyProtection="1"/>
    <xf numFmtId="0" fontId="32" fillId="0" borderId="29" xfId="2" applyFont="1" applyBorder="1" applyProtection="1"/>
    <xf numFmtId="0" fontId="30" fillId="0" borderId="28" xfId="2" applyFont="1" applyBorder="1" applyAlignment="1" applyProtection="1">
      <alignment vertical="center"/>
      <protection locked="0"/>
    </xf>
    <xf numFmtId="0" fontId="30" fillId="0" borderId="29" xfId="2" applyFont="1" applyBorder="1" applyAlignment="1" applyProtection="1">
      <alignment vertical="center"/>
      <protection locked="0"/>
    </xf>
    <xf numFmtId="0" fontId="0" fillId="0" borderId="0" xfId="2" applyFont="1" applyAlignment="1" applyProtection="1">
      <alignment vertical="center"/>
      <protection locked="0"/>
    </xf>
    <xf numFmtId="0" fontId="24" fillId="6" borderId="28" xfId="2" applyFont="1" applyFill="1" applyBorder="1" applyAlignment="1" applyProtection="1">
      <alignment horizontal="center" vertical="center"/>
    </xf>
    <xf numFmtId="0" fontId="24" fillId="6" borderId="29" xfId="2" applyFont="1" applyFill="1" applyBorder="1" applyAlignment="1" applyProtection="1">
      <alignment horizontal="center" vertical="center"/>
    </xf>
    <xf numFmtId="2" fontId="29" fillId="0" borderId="30" xfId="2" applyNumberFormat="1" applyFont="1" applyFill="1" applyBorder="1" applyAlignment="1" applyProtection="1">
      <alignment horizontal="center"/>
    </xf>
    <xf numFmtId="2" fontId="29" fillId="0" borderId="30" xfId="2" applyNumberFormat="1" applyFont="1" applyFill="1" applyBorder="1" applyAlignment="1" applyProtection="1">
      <alignment horizontal="center"/>
      <protection locked="0"/>
    </xf>
    <xf numFmtId="0" fontId="29" fillId="0" borderId="30" xfId="2" applyFont="1" applyFill="1" applyBorder="1" applyAlignment="1" applyProtection="1">
      <alignment horizontal="center"/>
      <protection locked="0"/>
    </xf>
  </cellXfs>
  <cellStyles count="4">
    <cellStyle name="Standard" xfId="0" builtinId="0"/>
    <cellStyle name="Standard 2" xfId="1"/>
    <cellStyle name="Standard 2 2" xfId="3"/>
    <cellStyle name="Standard 3" xfId="2"/>
  </cellStyles>
  <dxfs count="17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00C800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00C80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96"/>
      <color rgb="FF00C8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365984</xdr:colOff>
      <xdr:row>7</xdr:row>
      <xdr:rowOff>4259</xdr:rowOff>
    </xdr:from>
    <xdr:to>
      <xdr:col>40</xdr:col>
      <xdr:colOff>46496</xdr:colOff>
      <xdr:row>14</xdr:row>
      <xdr:rowOff>106681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9494" y="1151069"/>
          <a:ext cx="1513122" cy="151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9</xdr:row>
      <xdr:rowOff>6350</xdr:rowOff>
    </xdr:from>
    <xdr:ext cx="485775" cy="149479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571875" y="1659890"/>
          <a:ext cx="485775" cy="1494790"/>
          <a:chOff x="5103113" y="3132300"/>
          <a:chExt cx="485775" cy="12954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5103113" y="3132300"/>
            <a:ext cx="485775" cy="1295400"/>
            <a:chOff x="2789465" y="1154567"/>
            <a:chExt cx="696685" cy="779347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2789465" y="1154567"/>
              <a:ext cx="696675" cy="7793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>
            <a:xfrm>
              <a:off x="2789465" y="1154567"/>
              <a:ext cx="153760" cy="339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>
            <a:xfrm>
              <a:off x="2940845" y="1154906"/>
              <a:ext cx="2380" cy="778669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  <xdr:cxnSp macro="">
          <xdr:nvCxn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/>
          </xdr:nvCxnSpPr>
          <xdr:spPr>
            <a:xfrm>
              <a:off x="2790825" y="1933575"/>
              <a:ext cx="153760" cy="339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  <xdr:cxnSp macro="">
          <xdr:nvCxnSpPr>
            <xdr:cNvPr id="8" name="Shape 8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CxnSpPr/>
          </xdr:nvCxnSpPr>
          <xdr:spPr>
            <a:xfrm>
              <a:off x="2943225" y="1543050"/>
              <a:ext cx="542925" cy="0"/>
            </a:xfrm>
            <a:prstGeom prst="straightConnector1">
              <a:avLst/>
            </a:prstGeom>
            <a:noFill/>
            <a:ln w="12700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8:AV50"/>
  <sheetViews>
    <sheetView tabSelected="1" topLeftCell="A7" zoomScale="85" zoomScaleNormal="85" workbookViewId="0">
      <selection activeCell="M8" sqref="M8:AE10"/>
    </sheetView>
  </sheetViews>
  <sheetFormatPr baseColWidth="10" defaultColWidth="11.44140625" defaultRowHeight="13.2" x14ac:dyDescent="0.25"/>
  <cols>
    <col min="1" max="1" width="1" style="1" customWidth="1"/>
    <col min="2" max="2" width="16.33203125" style="1" customWidth="1"/>
    <col min="3" max="34" width="3.44140625" style="1" customWidth="1"/>
    <col min="35" max="35" width="0.88671875" style="1" customWidth="1"/>
    <col min="36" max="36" width="7.5546875" style="2" customWidth="1"/>
    <col min="37" max="37" width="6.109375" style="1" customWidth="1"/>
    <col min="38" max="38" width="6.5546875" style="1" bestFit="1" customWidth="1"/>
    <col min="39" max="39" width="7.5546875" style="3" customWidth="1"/>
    <col min="40" max="40" width="7.109375" style="3" bestFit="1" customWidth="1"/>
    <col min="41" max="41" width="5.33203125" style="1" customWidth="1"/>
    <col min="42" max="42" width="7.109375" style="1" customWidth="1"/>
    <col min="43" max="43" width="0.6640625" style="1" customWidth="1"/>
    <col min="44" max="44" width="8" style="1" hidden="1" customWidth="1"/>
    <col min="45" max="45" width="6.33203125" style="17" hidden="1" customWidth="1"/>
    <col min="46" max="46" width="4.109375" style="17" hidden="1" customWidth="1"/>
    <col min="47" max="47" width="4.109375" style="1" hidden="1" customWidth="1"/>
    <col min="48" max="48" width="0" style="1" hidden="1" customWidth="1"/>
    <col min="49" max="16384" width="11.44140625" style="1"/>
  </cols>
  <sheetData>
    <row r="8" spans="2:43" ht="15.75" customHeight="1" x14ac:dyDescent="0.25">
      <c r="M8" s="161" t="s">
        <v>23</v>
      </c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</row>
    <row r="9" spans="2:43" ht="15.75" customHeight="1" x14ac:dyDescent="0.25"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</row>
    <row r="10" spans="2:43" ht="15.75" customHeight="1" thickBot="1" x14ac:dyDescent="0.35">
      <c r="C10" s="163" t="s">
        <v>0</v>
      </c>
      <c r="D10" s="163"/>
      <c r="E10" s="163" t="s">
        <v>1</v>
      </c>
      <c r="F10" s="163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</row>
    <row r="11" spans="2:43" ht="15.75" customHeight="1" x14ac:dyDescent="0.3">
      <c r="C11" s="163" t="s">
        <v>9</v>
      </c>
      <c r="D11" s="163"/>
      <c r="E11" s="163" t="s">
        <v>2</v>
      </c>
      <c r="F11" s="163"/>
    </row>
    <row r="12" spans="2:43" ht="15.75" customHeight="1" x14ac:dyDescent="0.25">
      <c r="C12" s="4"/>
      <c r="D12" s="4"/>
      <c r="E12" s="4"/>
      <c r="F12" s="4"/>
      <c r="G12" s="4"/>
      <c r="H12" s="4"/>
      <c r="I12" s="4"/>
      <c r="M12" s="164" t="s">
        <v>24</v>
      </c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</row>
    <row r="13" spans="2:43" ht="15.75" customHeight="1" thickBot="1" x14ac:dyDescent="0.35">
      <c r="B13" s="5"/>
      <c r="C13" s="6" t="s">
        <v>3</v>
      </c>
      <c r="D13" s="7"/>
      <c r="E13" s="8" t="s">
        <v>4</v>
      </c>
      <c r="F13" s="9"/>
      <c r="G13" s="9"/>
      <c r="H13" s="9"/>
      <c r="K13" s="5"/>
      <c r="L13" s="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I13" s="4"/>
      <c r="AJ13" s="4"/>
      <c r="AK13" s="4"/>
      <c r="AL13" s="4"/>
      <c r="AM13" s="4"/>
      <c r="AN13" s="4"/>
      <c r="AO13" s="4"/>
      <c r="AP13" s="4"/>
      <c r="AQ13" s="4"/>
    </row>
    <row r="14" spans="2:43" ht="15.75" customHeight="1" x14ac:dyDescent="0.3">
      <c r="B14" s="5"/>
      <c r="C14" s="76" t="s">
        <v>3</v>
      </c>
      <c r="D14" s="10"/>
      <c r="E14" s="8" t="s">
        <v>5</v>
      </c>
      <c r="F14" s="9"/>
      <c r="G14" s="11"/>
      <c r="H14" s="9"/>
      <c r="AI14" s="12"/>
      <c r="AJ14" s="9"/>
      <c r="AK14" s="9"/>
      <c r="AL14" s="9"/>
      <c r="AM14" s="9"/>
      <c r="AN14" s="9"/>
      <c r="AO14" s="9"/>
      <c r="AP14" s="12"/>
      <c r="AQ14" s="12"/>
    </row>
    <row r="15" spans="2:43" ht="15.75" customHeight="1" x14ac:dyDescent="0.3">
      <c r="B15" s="5"/>
      <c r="C15" s="13" t="s">
        <v>3</v>
      </c>
      <c r="D15" s="10"/>
      <c r="E15" s="8" t="s">
        <v>6</v>
      </c>
      <c r="F15" s="9"/>
      <c r="G15" s="9"/>
      <c r="H15" s="9"/>
      <c r="M15" s="166" t="s">
        <v>25</v>
      </c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I15" s="12"/>
      <c r="AJ15" s="9"/>
      <c r="AK15" s="9"/>
      <c r="AL15" s="11"/>
      <c r="AM15" s="9"/>
      <c r="AN15" s="9"/>
      <c r="AO15" s="9"/>
      <c r="AP15" s="14"/>
      <c r="AQ15" s="12"/>
    </row>
    <row r="16" spans="2:43" ht="15.75" customHeight="1" thickBot="1" x14ac:dyDescent="0.4">
      <c r="B16" s="5"/>
      <c r="C16" s="15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I16" s="12"/>
      <c r="AJ16" s="141" t="s">
        <v>26</v>
      </c>
      <c r="AK16" s="141"/>
      <c r="AL16" s="141"/>
      <c r="AM16" s="141"/>
      <c r="AN16" s="141"/>
      <c r="AO16" s="141"/>
      <c r="AP16" s="141"/>
      <c r="AQ16" s="12"/>
    </row>
    <row r="17" spans="1:48" ht="15.75" customHeight="1" thickBot="1" x14ac:dyDescent="0.3"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5"/>
      <c r="AL17" s="5"/>
      <c r="AM17" s="16"/>
      <c r="AN17" s="16"/>
      <c r="AO17" s="5"/>
      <c r="AP17" s="5"/>
      <c r="AQ17" s="5"/>
    </row>
    <row r="18" spans="1:48" ht="5.0999999999999996" customHeight="1" thickTop="1" thickBot="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20"/>
      <c r="AJ18" s="19"/>
      <c r="AK18" s="19"/>
      <c r="AL18" s="19"/>
      <c r="AM18" s="21"/>
      <c r="AN18" s="21"/>
      <c r="AO18" s="19"/>
      <c r="AP18" s="19"/>
      <c r="AQ18" s="22"/>
    </row>
    <row r="19" spans="1:48" ht="15.9" customHeight="1" x14ac:dyDescent="0.3">
      <c r="A19" s="23"/>
      <c r="B19" s="24"/>
      <c r="C19" s="168" t="s">
        <v>27</v>
      </c>
      <c r="D19" s="169"/>
      <c r="E19" s="169"/>
      <c r="F19" s="170"/>
      <c r="G19" s="168"/>
      <c r="H19" s="169"/>
      <c r="I19" s="169"/>
      <c r="J19" s="170"/>
      <c r="K19" s="168"/>
      <c r="L19" s="169"/>
      <c r="M19" s="169"/>
      <c r="N19" s="170"/>
      <c r="O19" s="168"/>
      <c r="P19" s="169"/>
      <c r="Q19" s="169"/>
      <c r="R19" s="170"/>
      <c r="S19" s="168"/>
      <c r="T19" s="169"/>
      <c r="U19" s="169"/>
      <c r="V19" s="170"/>
      <c r="W19" s="168"/>
      <c r="X19" s="169"/>
      <c r="Y19" s="169"/>
      <c r="Z19" s="170"/>
      <c r="AA19" s="168"/>
      <c r="AB19" s="169"/>
      <c r="AC19" s="169"/>
      <c r="AD19" s="170"/>
      <c r="AE19" s="168"/>
      <c r="AF19" s="169"/>
      <c r="AG19" s="169"/>
      <c r="AH19" s="170"/>
      <c r="AI19" s="25"/>
      <c r="AJ19" s="26" t="s">
        <v>7</v>
      </c>
      <c r="AK19" s="27" t="s">
        <v>0</v>
      </c>
      <c r="AL19" s="27" t="s">
        <v>8</v>
      </c>
      <c r="AM19" s="28" t="s">
        <v>9</v>
      </c>
      <c r="AN19" s="28" t="s">
        <v>10</v>
      </c>
      <c r="AO19" s="26" t="s">
        <v>2</v>
      </c>
      <c r="AP19" s="26" t="s">
        <v>11</v>
      </c>
      <c r="AQ19" s="29"/>
    </row>
    <row r="20" spans="1:48" ht="15.9" customHeight="1" x14ac:dyDescent="0.3">
      <c r="A20" s="23"/>
      <c r="B20" s="30"/>
      <c r="C20" s="153" t="s">
        <v>28</v>
      </c>
      <c r="D20" s="154"/>
      <c r="E20" s="154"/>
      <c r="F20" s="155"/>
      <c r="G20" s="153"/>
      <c r="H20" s="154"/>
      <c r="I20" s="154"/>
      <c r="J20" s="155"/>
      <c r="K20" s="153"/>
      <c r="L20" s="154"/>
      <c r="M20" s="154"/>
      <c r="N20" s="155"/>
      <c r="O20" s="153"/>
      <c r="P20" s="154"/>
      <c r="Q20" s="154"/>
      <c r="R20" s="155"/>
      <c r="S20" s="153"/>
      <c r="T20" s="154"/>
      <c r="U20" s="154"/>
      <c r="V20" s="155"/>
      <c r="W20" s="153"/>
      <c r="X20" s="154"/>
      <c r="Y20" s="154"/>
      <c r="Z20" s="155"/>
      <c r="AA20" s="153"/>
      <c r="AB20" s="154"/>
      <c r="AC20" s="154"/>
      <c r="AD20" s="155"/>
      <c r="AE20" s="153"/>
      <c r="AF20" s="156"/>
      <c r="AG20" s="156"/>
      <c r="AH20" s="157"/>
      <c r="AI20" s="31"/>
      <c r="AJ20" s="32"/>
      <c r="AK20" s="33"/>
      <c r="AL20" s="33"/>
      <c r="AM20" s="34"/>
      <c r="AN20" s="34"/>
      <c r="AO20" s="29"/>
      <c r="AP20" s="29"/>
      <c r="AQ20" s="29"/>
    </row>
    <row r="21" spans="1:48" ht="15.9" customHeight="1" thickBot="1" x14ac:dyDescent="0.35">
      <c r="A21" s="23"/>
      <c r="B21" s="35"/>
      <c r="C21" s="158" t="s">
        <v>13</v>
      </c>
      <c r="D21" s="159"/>
      <c r="E21" s="159"/>
      <c r="F21" s="160"/>
      <c r="G21" s="158"/>
      <c r="H21" s="159"/>
      <c r="I21" s="159"/>
      <c r="J21" s="160"/>
      <c r="K21" s="158"/>
      <c r="L21" s="159"/>
      <c r="M21" s="159"/>
      <c r="N21" s="160"/>
      <c r="O21" s="158"/>
      <c r="P21" s="159"/>
      <c r="Q21" s="159"/>
      <c r="R21" s="160"/>
      <c r="S21" s="158"/>
      <c r="T21" s="159"/>
      <c r="U21" s="159"/>
      <c r="V21" s="160"/>
      <c r="W21" s="158"/>
      <c r="X21" s="159"/>
      <c r="Y21" s="159"/>
      <c r="Z21" s="160"/>
      <c r="AA21" s="158"/>
      <c r="AB21" s="159"/>
      <c r="AC21" s="159"/>
      <c r="AD21" s="160"/>
      <c r="AE21" s="158"/>
      <c r="AF21" s="159"/>
      <c r="AG21" s="159"/>
      <c r="AH21" s="160"/>
      <c r="AI21" s="36"/>
      <c r="AJ21" s="37"/>
      <c r="AK21" s="38"/>
      <c r="AL21" s="38"/>
      <c r="AM21" s="39"/>
      <c r="AN21" s="39"/>
      <c r="AO21" s="40"/>
      <c r="AP21" s="40"/>
      <c r="AQ21" s="29"/>
    </row>
    <row r="22" spans="1:48" ht="15.75" customHeight="1" x14ac:dyDescent="0.35">
      <c r="A22" s="41"/>
      <c r="B22" s="63" t="str">
        <f>IF(C19="","",C19)</f>
        <v>Nachname</v>
      </c>
      <c r="C22" s="123" t="s">
        <v>14</v>
      </c>
      <c r="D22" s="124"/>
      <c r="E22" s="124"/>
      <c r="F22" s="125"/>
      <c r="G22" s="148"/>
      <c r="H22" s="149"/>
      <c r="I22" s="149"/>
      <c r="J22" s="152"/>
      <c r="K22" s="148"/>
      <c r="L22" s="149"/>
      <c r="M22" s="149"/>
      <c r="N22" s="152"/>
      <c r="O22" s="148"/>
      <c r="P22" s="149"/>
      <c r="Q22" s="149"/>
      <c r="R22" s="152"/>
      <c r="S22" s="148"/>
      <c r="T22" s="149"/>
      <c r="U22" s="149"/>
      <c r="V22" s="152"/>
      <c r="W22" s="148"/>
      <c r="X22" s="149"/>
      <c r="Y22" s="149"/>
      <c r="Z22" s="152"/>
      <c r="AA22" s="148"/>
      <c r="AB22" s="149"/>
      <c r="AC22" s="149"/>
      <c r="AD22" s="152"/>
      <c r="AE22" s="148"/>
      <c r="AF22" s="149"/>
      <c r="AG22" s="149"/>
      <c r="AH22" s="152"/>
      <c r="AI22" s="42"/>
      <c r="AJ22" s="43"/>
      <c r="AK22" s="33"/>
      <c r="AL22" s="33"/>
      <c r="AM22" s="34"/>
      <c r="AN22" s="34"/>
      <c r="AO22" s="29"/>
      <c r="AP22" s="80"/>
      <c r="AQ22" s="29"/>
    </row>
    <row r="23" spans="1:48" ht="15.9" customHeight="1" x14ac:dyDescent="0.45">
      <c r="A23" s="41"/>
      <c r="B23" s="63" t="str">
        <f>IF(C20="","",C20)</f>
        <v>Vorname</v>
      </c>
      <c r="C23" s="126"/>
      <c r="D23" s="127"/>
      <c r="E23" s="127"/>
      <c r="F23" s="128"/>
      <c r="G23" s="65" t="str">
        <f>IF(G22&gt;C25,G24,IF(G22=C25,G24,""))</f>
        <v/>
      </c>
      <c r="H23" s="66" t="s">
        <v>3</v>
      </c>
      <c r="I23" s="67"/>
      <c r="J23" s="68" t="str">
        <f>IF(G22="","",IF(G22&gt;C25,2,IF(G22=C25,1,"0")))</f>
        <v/>
      </c>
      <c r="K23" s="65" t="str">
        <f>IF(K22&gt;C28,K24,IF(K22=C28,K24,""))</f>
        <v/>
      </c>
      <c r="L23" s="66" t="s">
        <v>3</v>
      </c>
      <c r="M23" s="69"/>
      <c r="N23" s="68" t="str">
        <f>IF(K22="","",IF(K22&gt;C28,2,IF(K22=C28,1,"0")))</f>
        <v/>
      </c>
      <c r="O23" s="65" t="str">
        <f>IF(O22&gt;C31,O24,IF(O22=C31,O24,""))</f>
        <v/>
      </c>
      <c r="P23" s="66" t="s">
        <v>3</v>
      </c>
      <c r="Q23" s="70"/>
      <c r="R23" s="68" t="str">
        <f>IF(O22="","",IF(O22&gt;C31,2,IF(O22=C31,1,"0")))</f>
        <v/>
      </c>
      <c r="S23" s="71" t="str">
        <f>IF(S22&gt;C31,S24,IF(S22=C31,S24,""))</f>
        <v/>
      </c>
      <c r="T23" s="66" t="s">
        <v>3</v>
      </c>
      <c r="U23" s="72"/>
      <c r="V23" s="73" t="str">
        <f>IF(S22="","",IF(S22&gt;C34,2,IF(S22=C34,1,"0")))</f>
        <v/>
      </c>
      <c r="W23" s="71" t="str">
        <f>IF(W22&gt;C37,W24,IF(W22=C37,W24,""))</f>
        <v/>
      </c>
      <c r="X23" s="66" t="s">
        <v>3</v>
      </c>
      <c r="Y23" s="67"/>
      <c r="Z23" s="73" t="str">
        <f>IF(W22="","",IF(W22&gt;C37,2,IF(W22=C37,1,"0")))</f>
        <v/>
      </c>
      <c r="AA23" s="71" t="str">
        <f>IF(AA22&gt;C40,AA24,IF(AA22=C40,AA24,""))</f>
        <v/>
      </c>
      <c r="AB23" s="66" t="s">
        <v>3</v>
      </c>
      <c r="AC23" s="67"/>
      <c r="AD23" s="73" t="str">
        <f>IF(AA22="","",IF(AA22&gt;C40,2,IF(AA22=C40,1,"0")))</f>
        <v/>
      </c>
      <c r="AE23" s="71" t="str">
        <f>IF(AE22&gt;C43,AE24,IF(AE22=C43,AE24,""))</f>
        <v/>
      </c>
      <c r="AF23" s="66" t="s">
        <v>3</v>
      </c>
      <c r="AG23" s="70"/>
      <c r="AH23" s="74" t="str">
        <f>IF(AE22="","",IF(AE22&gt;C43,2,IF(AE22=C43,1,"0")))</f>
        <v/>
      </c>
      <c r="AI23" s="44"/>
      <c r="AJ23" s="43" t="str">
        <f>IF(AK23="","",SUM(J23,N23,R23,V23,Z23,AD23,AH23))</f>
        <v/>
      </c>
      <c r="AK23" s="33" t="str">
        <f>IF(SUM(G22,K22,O22,S22,W22,AA22,AE22)=0,"",SUM(G22,K22,O22,S22,W22,AA22,AE22))</f>
        <v/>
      </c>
      <c r="AL23" s="33" t="str">
        <f>IF(SUM(I22,M22,Q22,U22,Y22,AC22,AG22)=0,"",SUM(I22,M22,Q22,U22,Y22,AC22,AG22))</f>
        <v/>
      </c>
      <c r="AM23" s="77" t="str">
        <f>IF(AK23="","",TRUNC(AK23/AL23,2))</f>
        <v/>
      </c>
      <c r="AN23" s="77" t="str">
        <f>IF(AK23="","",IF(MAX(G23,K23,O23,S23,W23,AA23,AE23)=0,"--",MAX(G23,K23,O23,S23,W23,AA23,AE23)))</f>
        <v/>
      </c>
      <c r="AO23" s="29" t="str">
        <f>IF(AK23="","",MAX(I24,M24,Q24,U24,Y24,AC24,AG24))</f>
        <v/>
      </c>
      <c r="AP23" s="81"/>
      <c r="AQ23" s="45"/>
      <c r="AR23" s="17"/>
      <c r="AS23" s="17" t="e">
        <f>RANK(AJ23,$AJ$21:$AJ$45,0)*100</f>
        <v>#VALUE!</v>
      </c>
      <c r="AT23" s="17" t="e">
        <f>RANK(AM23,$AM$21:$AM$45,0)*10</f>
        <v>#VALUE!</v>
      </c>
      <c r="AU23" s="1" t="e">
        <f>RANK(AO23,$AO$21:$AO$45,0)</f>
        <v>#VALUE!</v>
      </c>
      <c r="AV23" s="1" t="e">
        <f>SUM(AS23:AU23)</f>
        <v>#VALUE!</v>
      </c>
    </row>
    <row r="24" spans="1:48" ht="15.9" customHeight="1" thickBot="1" x14ac:dyDescent="0.5">
      <c r="A24" s="41"/>
      <c r="B24" s="64" t="str">
        <f>IF(C21="","",C21)</f>
        <v>Verein</v>
      </c>
      <c r="C24" s="129"/>
      <c r="D24" s="130"/>
      <c r="E24" s="130"/>
      <c r="F24" s="131"/>
      <c r="G24" s="142" t="str">
        <f>IF(G22="","",TRUNC(G22/I22,2))</f>
        <v/>
      </c>
      <c r="H24" s="143"/>
      <c r="I24" s="144"/>
      <c r="J24" s="145"/>
      <c r="K24" s="142" t="str">
        <f>IF(K22="","",TRUNC(K22/M22,2))</f>
        <v/>
      </c>
      <c r="L24" s="143"/>
      <c r="M24" s="144"/>
      <c r="N24" s="145"/>
      <c r="O24" s="142" t="str">
        <f>IF(O22="","",TRUNC(O22/Q22,2))</f>
        <v/>
      </c>
      <c r="P24" s="143"/>
      <c r="Q24" s="144"/>
      <c r="R24" s="145"/>
      <c r="S24" s="142" t="str">
        <f>IF(S22="","",TRUNC(S22/U22,2))</f>
        <v/>
      </c>
      <c r="T24" s="143"/>
      <c r="U24" s="144"/>
      <c r="V24" s="145"/>
      <c r="W24" s="142" t="str">
        <f>IF(W22="","",TRUNC(W22/Y22,2))</f>
        <v/>
      </c>
      <c r="X24" s="143"/>
      <c r="Y24" s="144"/>
      <c r="Z24" s="145"/>
      <c r="AA24" s="142" t="str">
        <f>IF(AA22="","",TRUNC(AA22/AC22,2))</f>
        <v/>
      </c>
      <c r="AB24" s="143"/>
      <c r="AC24" s="144"/>
      <c r="AD24" s="145"/>
      <c r="AE24" s="142" t="str">
        <f>IF(AE22="","",TRUNC(AE22/AG22,2))</f>
        <v/>
      </c>
      <c r="AF24" s="143"/>
      <c r="AG24" s="144"/>
      <c r="AH24" s="144"/>
      <c r="AI24" s="42"/>
      <c r="AJ24" s="46"/>
      <c r="AK24" s="38"/>
      <c r="AL24" s="38"/>
      <c r="AM24" s="39"/>
      <c r="AN24" s="39"/>
      <c r="AO24" s="40"/>
      <c r="AP24" s="82"/>
      <c r="AQ24" s="45"/>
      <c r="AR24" s="3"/>
    </row>
    <row r="25" spans="1:48" ht="15.9" customHeight="1" x14ac:dyDescent="0.45">
      <c r="A25" s="41"/>
      <c r="B25" s="63" t="str">
        <f>IF(G19="","",G19)</f>
        <v/>
      </c>
      <c r="C25" s="148"/>
      <c r="D25" s="149"/>
      <c r="E25" s="150" t="str">
        <f>IF(I22="","",I22)</f>
        <v/>
      </c>
      <c r="F25" s="151"/>
      <c r="G25" s="123" t="s">
        <v>14</v>
      </c>
      <c r="H25" s="124"/>
      <c r="I25" s="124"/>
      <c r="J25" s="125"/>
      <c r="K25" s="148"/>
      <c r="L25" s="149"/>
      <c r="M25" s="149"/>
      <c r="N25" s="152"/>
      <c r="O25" s="148"/>
      <c r="P25" s="149"/>
      <c r="Q25" s="149"/>
      <c r="R25" s="152"/>
      <c r="S25" s="148"/>
      <c r="T25" s="149"/>
      <c r="U25" s="149"/>
      <c r="V25" s="152"/>
      <c r="W25" s="148"/>
      <c r="X25" s="149"/>
      <c r="Y25" s="149"/>
      <c r="Z25" s="152"/>
      <c r="AA25" s="148"/>
      <c r="AB25" s="149"/>
      <c r="AC25" s="149"/>
      <c r="AD25" s="152"/>
      <c r="AE25" s="148"/>
      <c r="AF25" s="149"/>
      <c r="AG25" s="149"/>
      <c r="AH25" s="152"/>
      <c r="AI25" s="42"/>
      <c r="AJ25" s="43"/>
      <c r="AK25" s="33"/>
      <c r="AL25" s="33"/>
      <c r="AM25" s="34"/>
      <c r="AN25" s="34"/>
      <c r="AO25" s="29"/>
      <c r="AP25" s="83"/>
      <c r="AQ25" s="45"/>
      <c r="AR25" s="3"/>
    </row>
    <row r="26" spans="1:48" ht="15.9" customHeight="1" x14ac:dyDescent="0.45">
      <c r="A26" s="41"/>
      <c r="B26" s="63" t="str">
        <f>IF(G20="","",G20)</f>
        <v/>
      </c>
      <c r="C26" s="65" t="str">
        <f>IF(C25&gt;G22,C27,IF(C25=G22,C27,""))</f>
        <v/>
      </c>
      <c r="D26" s="66" t="s">
        <v>3</v>
      </c>
      <c r="E26" s="69"/>
      <c r="F26" s="68" t="str">
        <f>IF(C25="","",IF(C25&gt;G22,2,IF(C25=G22,1,"0")))</f>
        <v/>
      </c>
      <c r="G26" s="126"/>
      <c r="H26" s="127"/>
      <c r="I26" s="127"/>
      <c r="J26" s="128"/>
      <c r="K26" s="65" t="str">
        <f>IF(K25&gt;G28,K27,IF(K25=G28,K27,""))</f>
        <v/>
      </c>
      <c r="L26" s="66" t="s">
        <v>3</v>
      </c>
      <c r="M26" s="67"/>
      <c r="N26" s="68" t="str">
        <f>IF(K25="","",IF(K25&gt;G28,2,IF(K25=G28,1,"0")))</f>
        <v/>
      </c>
      <c r="O26" s="65" t="str">
        <f>IF(O25&gt;G31,O27,IF(O25=G31,O27,""))</f>
        <v/>
      </c>
      <c r="P26" s="66" t="s">
        <v>3</v>
      </c>
      <c r="Q26" s="67"/>
      <c r="R26" s="68" t="str">
        <f>IF(O25="","",IF(O25&gt;G31,2,IF(O25=G31,1,"0")))</f>
        <v/>
      </c>
      <c r="S26" s="71" t="str">
        <f>IF(S25&gt;G34,S27,IF(S25=G34,S27,""))</f>
        <v/>
      </c>
      <c r="T26" s="66" t="s">
        <v>3</v>
      </c>
      <c r="U26" s="67"/>
      <c r="V26" s="73" t="str">
        <f>IF(S25="","",IF(S25&gt;G34,2,IF(S25=G34,1,"0")))</f>
        <v/>
      </c>
      <c r="W26" s="71" t="str">
        <f>IF(W25&gt;G37,W27,IF(W25=G37,W27,""))</f>
        <v/>
      </c>
      <c r="X26" s="75" t="s">
        <v>3</v>
      </c>
      <c r="Y26" s="67"/>
      <c r="Z26" s="73" t="str">
        <f>IF(W25="","",IF(W25&gt;G37,2,IF(W25=G37,1,"0")))</f>
        <v/>
      </c>
      <c r="AA26" s="71" t="str">
        <f>IF(AA25&gt;G40,AA27,IF(AA25=G40,AA27,""))</f>
        <v/>
      </c>
      <c r="AB26" s="75" t="s">
        <v>3</v>
      </c>
      <c r="AC26" s="67"/>
      <c r="AD26" s="73" t="str">
        <f>IF(AA25="","",IF(AA25&gt;G40,2,IF(AA25=G40,1,"0")))</f>
        <v/>
      </c>
      <c r="AE26" s="71" t="str">
        <f>IF(AE25&gt;G43,AE27,IF(AE25=G43,AE27,""))</f>
        <v/>
      </c>
      <c r="AF26" s="75" t="s">
        <v>3</v>
      </c>
      <c r="AG26" s="70"/>
      <c r="AH26" s="74" t="str">
        <f>IF(AE25="","",IF(AE25&gt;G43,2,IF(AE25=G43,1,"0")))</f>
        <v/>
      </c>
      <c r="AI26" s="44"/>
      <c r="AJ26" s="43" t="str">
        <f>IF(AK26="","",SUM(F26,N26,R26,V26,Z26,AD26,AH26))</f>
        <v/>
      </c>
      <c r="AK26" s="33" t="str">
        <f>IF(SUM(C25,K25,O25,S25,W25,AA25,AE25)=0,"",SUM(C25,K25,O25,S25,W25,AA25,AE25))</f>
        <v/>
      </c>
      <c r="AL26" s="33" t="str">
        <f>IF(SUM(E25,M25,Q25,U25,Y25,AC25,AG25)=0,"",SUM(E25,M25,Q25,U25,Y25,AC25,AG25))</f>
        <v/>
      </c>
      <c r="AM26" s="77" t="str">
        <f>IF(AK26="","",TRUNC(AK26/AL26,2))</f>
        <v/>
      </c>
      <c r="AN26" s="77" t="str">
        <f>IF(AK26="","",IF(MAX(C26,K26,O26,S26,W26,AA26,AE26)=0,"--",MAX(C26,K26,O26,S26,W26,AA26,AE26)))</f>
        <v/>
      </c>
      <c r="AO26" s="29" t="str">
        <f>IF(AK26="","",MAX(E27,M27,Q27,U27,Y27,AC27,AG27))</f>
        <v/>
      </c>
      <c r="AP26" s="81"/>
      <c r="AQ26" s="45"/>
      <c r="AR26" s="17"/>
      <c r="AS26" s="17" t="e">
        <f>RANK(AJ26,$AJ$21:$AJ$45,0)*100</f>
        <v>#VALUE!</v>
      </c>
      <c r="AT26" s="17" t="e">
        <f>RANK(AM26,$AM$21:$AM$45,0)*10</f>
        <v>#VALUE!</v>
      </c>
      <c r="AU26" s="1" t="e">
        <f>RANK(AO26,$AO$21:$AO$45,0)</f>
        <v>#VALUE!</v>
      </c>
      <c r="AV26" s="1" t="e">
        <f>SUM(AS26:AU26)</f>
        <v>#VALUE!</v>
      </c>
    </row>
    <row r="27" spans="1:48" ht="15.9" customHeight="1" thickBot="1" x14ac:dyDescent="0.5">
      <c r="A27" s="41"/>
      <c r="B27" s="64" t="str">
        <f>IF(G21="","",G21)</f>
        <v/>
      </c>
      <c r="C27" s="142" t="str">
        <f>IF(C25="","",TRUNC(C25/E25,2))</f>
        <v/>
      </c>
      <c r="D27" s="143"/>
      <c r="E27" s="144"/>
      <c r="F27" s="145"/>
      <c r="G27" s="129"/>
      <c r="H27" s="130"/>
      <c r="I27" s="130"/>
      <c r="J27" s="131"/>
      <c r="K27" s="142" t="str">
        <f>IF(K25="","",TRUNC(K25/M25,2))</f>
        <v/>
      </c>
      <c r="L27" s="143"/>
      <c r="M27" s="144"/>
      <c r="N27" s="145"/>
      <c r="O27" s="142" t="str">
        <f>IF(O25="","",TRUNC(O25/Q25,2))</f>
        <v/>
      </c>
      <c r="P27" s="143"/>
      <c r="Q27" s="144"/>
      <c r="R27" s="145"/>
      <c r="S27" s="142" t="str">
        <f>IF(S25="","",TRUNC(S25/U25,2))</f>
        <v/>
      </c>
      <c r="T27" s="143"/>
      <c r="U27" s="144"/>
      <c r="V27" s="145"/>
      <c r="W27" s="142" t="str">
        <f>IF(W25="","",TRUNC(W25/Y25,2))</f>
        <v/>
      </c>
      <c r="X27" s="143"/>
      <c r="Y27" s="144"/>
      <c r="Z27" s="145"/>
      <c r="AA27" s="142" t="str">
        <f>IF(AA25="","",TRUNC(AA25/AC25,2))</f>
        <v/>
      </c>
      <c r="AB27" s="143"/>
      <c r="AC27" s="144"/>
      <c r="AD27" s="145"/>
      <c r="AE27" s="142" t="str">
        <f>IF(AE25="","",TRUNC(AE25/AG25,2))</f>
        <v/>
      </c>
      <c r="AF27" s="143"/>
      <c r="AG27" s="144"/>
      <c r="AH27" s="144"/>
      <c r="AI27" s="42"/>
      <c r="AJ27" s="46"/>
      <c r="AK27" s="38"/>
      <c r="AL27" s="38"/>
      <c r="AM27" s="39"/>
      <c r="AN27" s="39"/>
      <c r="AO27" s="40"/>
      <c r="AP27" s="82"/>
      <c r="AQ27" s="45"/>
      <c r="AR27" s="3"/>
    </row>
    <row r="28" spans="1:48" ht="15.9" customHeight="1" x14ac:dyDescent="0.45">
      <c r="A28" s="41"/>
      <c r="B28" s="63" t="str">
        <f>IF(K19="","",K19)</f>
        <v/>
      </c>
      <c r="C28" s="148"/>
      <c r="D28" s="149"/>
      <c r="E28" s="150" t="str">
        <f>IF(M22="","",M22)</f>
        <v/>
      </c>
      <c r="F28" s="151"/>
      <c r="G28" s="148"/>
      <c r="H28" s="149"/>
      <c r="I28" s="150" t="str">
        <f>IF(M25="","",M25)</f>
        <v/>
      </c>
      <c r="J28" s="151"/>
      <c r="K28" s="123" t="s">
        <v>14</v>
      </c>
      <c r="L28" s="124"/>
      <c r="M28" s="124"/>
      <c r="N28" s="125"/>
      <c r="O28" s="148"/>
      <c r="P28" s="149"/>
      <c r="Q28" s="149"/>
      <c r="R28" s="152"/>
      <c r="S28" s="148"/>
      <c r="T28" s="149"/>
      <c r="U28" s="149"/>
      <c r="V28" s="152"/>
      <c r="W28" s="148"/>
      <c r="X28" s="149"/>
      <c r="Y28" s="149"/>
      <c r="Z28" s="152"/>
      <c r="AA28" s="148"/>
      <c r="AB28" s="149"/>
      <c r="AC28" s="149"/>
      <c r="AD28" s="152"/>
      <c r="AE28" s="148"/>
      <c r="AF28" s="149"/>
      <c r="AG28" s="149"/>
      <c r="AH28" s="152"/>
      <c r="AI28" s="42"/>
      <c r="AJ28" s="43"/>
      <c r="AK28" s="33"/>
      <c r="AL28" s="33"/>
      <c r="AM28" s="34"/>
      <c r="AN28" s="34"/>
      <c r="AO28" s="29"/>
      <c r="AP28" s="83"/>
      <c r="AQ28" s="45"/>
      <c r="AR28" s="3"/>
    </row>
    <row r="29" spans="1:48" ht="15.9" customHeight="1" x14ac:dyDescent="0.45">
      <c r="A29" s="41"/>
      <c r="B29" s="63" t="str">
        <f>IF(K20="","",K20)</f>
        <v/>
      </c>
      <c r="C29" s="65" t="str">
        <f>IF(C28&gt;K22,C30,IF(C28=K22,C30,""))</f>
        <v/>
      </c>
      <c r="D29" s="66" t="s">
        <v>3</v>
      </c>
      <c r="E29" s="69"/>
      <c r="F29" s="68" t="str">
        <f>IF(C28="","",IF(C28&gt;K22,2,IF(C28=K22,1,"0")))</f>
        <v/>
      </c>
      <c r="G29" s="65" t="str">
        <f>IF(G28&gt;K25,G30,IF(G28=K25,G30,""))</f>
        <v/>
      </c>
      <c r="H29" s="66" t="s">
        <v>3</v>
      </c>
      <c r="I29" s="69"/>
      <c r="J29" s="68" t="str">
        <f>IF(G28="","",IF(G28&gt;K25,2,IF(G28=K25,1,"0")))</f>
        <v/>
      </c>
      <c r="K29" s="126"/>
      <c r="L29" s="127"/>
      <c r="M29" s="127"/>
      <c r="N29" s="128"/>
      <c r="O29" s="65" t="str">
        <f>IF(O28&gt;K31,O30,IF(O28=K31,O30,""))</f>
        <v/>
      </c>
      <c r="P29" s="66" t="s">
        <v>3</v>
      </c>
      <c r="Q29" s="67"/>
      <c r="R29" s="68" t="str">
        <f>IF(O28="","",IF(O28&gt;K31,2,IF(O28=K31,1,"0")))</f>
        <v/>
      </c>
      <c r="S29" s="71" t="str">
        <f>IF(S28&gt;K34,S30,IF(S28=K34,S30,""))</f>
        <v/>
      </c>
      <c r="T29" s="75" t="s">
        <v>3</v>
      </c>
      <c r="U29" s="67"/>
      <c r="V29" s="73" t="str">
        <f>IF(S28="","",IF(S28&gt;K34,2,IF(S28=K34,1,"0")))</f>
        <v/>
      </c>
      <c r="W29" s="71" t="str">
        <f>IF(W28&gt;K37,W30,IF(W28=K37,W30,""))</f>
        <v/>
      </c>
      <c r="X29" s="75" t="s">
        <v>3</v>
      </c>
      <c r="Y29" s="67"/>
      <c r="Z29" s="73" t="str">
        <f>IF(W28="","",IF(W28&gt;K37,2,IF(W28=K37,1,"0")))</f>
        <v/>
      </c>
      <c r="AA29" s="71" t="str">
        <f>IF(AA28&gt;K40,AA30,IF(AA28=K40,AA30,""))</f>
        <v/>
      </c>
      <c r="AB29" s="75" t="s">
        <v>3</v>
      </c>
      <c r="AC29" s="67"/>
      <c r="AD29" s="73" t="str">
        <f>IF(AA28="","",IF(AA28&gt;K40,2,IF(AA28=K40,1,"0")))</f>
        <v/>
      </c>
      <c r="AE29" s="71" t="str">
        <f>IF(AE28&gt;K43,AE30,IF(AE28=K43,AE30,""))</f>
        <v/>
      </c>
      <c r="AF29" s="75" t="s">
        <v>3</v>
      </c>
      <c r="AG29" s="70"/>
      <c r="AH29" s="74" t="str">
        <f>IF(AE28="","",IF(AE28&gt;K43,2,IF(AE28=K43,1,"0")))</f>
        <v/>
      </c>
      <c r="AI29" s="44"/>
      <c r="AJ29" s="43" t="str">
        <f>IF(AK29="","",SUM(F29,J29,R29,V29,Z29,AD29,AH29))</f>
        <v/>
      </c>
      <c r="AK29" s="33" t="str">
        <f>IF(SUM(C28,G28,O28,S28,W28,AA28,AE28)=0,"",SUM(C28,G28,O28,S28,W28,AA28,AE28))</f>
        <v/>
      </c>
      <c r="AL29" s="33" t="str">
        <f>IF(SUM(E28,I28,Q28,U28,Y28,AC28,AG28)=0,"",SUM(E28,I28,Q28,U28,Y28,AC28,AG28))</f>
        <v/>
      </c>
      <c r="AM29" s="77" t="str">
        <f>IF(AK29="","",TRUNC(AK29/AL29,2))</f>
        <v/>
      </c>
      <c r="AN29" s="77" t="str">
        <f>IF(AK29="","",IF(MAX(C29,G29,O29,S29,W29,AA29,AE29)=0,"--",MAX(C29,G29,O29,S29,W29,AA29,AE29)))</f>
        <v/>
      </c>
      <c r="AO29" s="29" t="str">
        <f>IF(AK29="","",MAX(E30,I30,Q30,U30,Y30,AC30,AG30))</f>
        <v/>
      </c>
      <c r="AP29" s="81"/>
      <c r="AQ29" s="45"/>
      <c r="AR29" s="17"/>
      <c r="AS29" s="17" t="e">
        <f>RANK(AJ29,$AJ$21:$AJ$45,0)*100</f>
        <v>#VALUE!</v>
      </c>
      <c r="AT29" s="17" t="e">
        <f>RANK(AM29,$AM$21:$AM$45,0)*10</f>
        <v>#VALUE!</v>
      </c>
      <c r="AU29" s="1" t="e">
        <f>RANK(AO29,$AO$21:$AO$45,0)</f>
        <v>#VALUE!</v>
      </c>
      <c r="AV29" s="1" t="e">
        <f>SUM(AS29:AU29)</f>
        <v>#VALUE!</v>
      </c>
    </row>
    <row r="30" spans="1:48" ht="15.9" customHeight="1" thickBot="1" x14ac:dyDescent="0.5">
      <c r="A30" s="41"/>
      <c r="B30" s="64" t="str">
        <f>IF(K21="","",K21)</f>
        <v/>
      </c>
      <c r="C30" s="142" t="str">
        <f>IF(C28="","",TRUNC(C28/E28,2))</f>
        <v/>
      </c>
      <c r="D30" s="143"/>
      <c r="E30" s="144"/>
      <c r="F30" s="145"/>
      <c r="G30" s="142" t="str">
        <f>IF(G28="","",TRUNC(G28/I28,2))</f>
        <v/>
      </c>
      <c r="H30" s="143"/>
      <c r="I30" s="144"/>
      <c r="J30" s="145"/>
      <c r="K30" s="129"/>
      <c r="L30" s="130"/>
      <c r="M30" s="130"/>
      <c r="N30" s="131"/>
      <c r="O30" s="142" t="str">
        <f>IF(O28="","",TRUNC(O28/Q28,2))</f>
        <v/>
      </c>
      <c r="P30" s="143"/>
      <c r="Q30" s="144"/>
      <c r="R30" s="145"/>
      <c r="S30" s="142" t="str">
        <f>IF(S28="","",TRUNC(S28/U28,2))</f>
        <v/>
      </c>
      <c r="T30" s="143"/>
      <c r="U30" s="144"/>
      <c r="V30" s="145"/>
      <c r="W30" s="142" t="str">
        <f>IF(W28="","",TRUNC(W28/Y28,2))</f>
        <v/>
      </c>
      <c r="X30" s="143"/>
      <c r="Y30" s="144"/>
      <c r="Z30" s="145"/>
      <c r="AA30" s="142" t="str">
        <f>IF(AA28="","",TRUNC(AA28/AC28,2))</f>
        <v/>
      </c>
      <c r="AB30" s="143"/>
      <c r="AC30" s="144"/>
      <c r="AD30" s="145"/>
      <c r="AE30" s="142" t="str">
        <f>IF(AE28="","",TRUNC(AE28/AG28,2))</f>
        <v/>
      </c>
      <c r="AF30" s="143"/>
      <c r="AG30" s="144"/>
      <c r="AH30" s="144"/>
      <c r="AI30" s="42"/>
      <c r="AJ30" s="46"/>
      <c r="AK30" s="38"/>
      <c r="AL30" s="38"/>
      <c r="AM30" s="39"/>
      <c r="AN30" s="39"/>
      <c r="AO30" s="40"/>
      <c r="AP30" s="82"/>
      <c r="AQ30" s="45"/>
      <c r="AR30" s="3"/>
    </row>
    <row r="31" spans="1:48" ht="15.9" customHeight="1" x14ac:dyDescent="0.45">
      <c r="A31" s="41"/>
      <c r="B31" s="63" t="str">
        <f>IF(O19="","",O19)</f>
        <v/>
      </c>
      <c r="C31" s="148"/>
      <c r="D31" s="149"/>
      <c r="E31" s="150" t="str">
        <f>IF(Q22="","",Q22)</f>
        <v/>
      </c>
      <c r="F31" s="151"/>
      <c r="G31" s="148"/>
      <c r="H31" s="149"/>
      <c r="I31" s="150" t="str">
        <f>IF(Q25="","",Q25)</f>
        <v/>
      </c>
      <c r="J31" s="151"/>
      <c r="K31" s="148"/>
      <c r="L31" s="149"/>
      <c r="M31" s="150" t="str">
        <f>IF(Q28="","",Q28)</f>
        <v/>
      </c>
      <c r="N31" s="151"/>
      <c r="O31" s="123" t="s">
        <v>14</v>
      </c>
      <c r="P31" s="124"/>
      <c r="Q31" s="124"/>
      <c r="R31" s="125"/>
      <c r="S31" s="148"/>
      <c r="T31" s="149"/>
      <c r="U31" s="149"/>
      <c r="V31" s="152"/>
      <c r="W31" s="148"/>
      <c r="X31" s="149"/>
      <c r="Y31" s="149"/>
      <c r="Z31" s="152"/>
      <c r="AA31" s="148"/>
      <c r="AB31" s="149"/>
      <c r="AC31" s="149"/>
      <c r="AD31" s="152"/>
      <c r="AE31" s="148"/>
      <c r="AF31" s="149"/>
      <c r="AG31" s="149"/>
      <c r="AH31" s="152"/>
      <c r="AI31" s="42"/>
      <c r="AJ31" s="43"/>
      <c r="AK31" s="33"/>
      <c r="AL31" s="33"/>
      <c r="AM31" s="34"/>
      <c r="AN31" s="34"/>
      <c r="AO31" s="29"/>
      <c r="AP31" s="83"/>
      <c r="AQ31" s="45"/>
      <c r="AR31" s="3"/>
    </row>
    <row r="32" spans="1:48" ht="15.9" customHeight="1" x14ac:dyDescent="0.45">
      <c r="A32" s="41"/>
      <c r="B32" s="63" t="str">
        <f>IF(O20="","",O20)</f>
        <v/>
      </c>
      <c r="C32" s="65" t="str">
        <f>IF(C31&gt;O22,C33,IF(C31=O22,C33,""))</f>
        <v/>
      </c>
      <c r="D32" s="66" t="s">
        <v>3</v>
      </c>
      <c r="E32" s="69"/>
      <c r="F32" s="68" t="str">
        <f>IF(C31="","",IF(C31&gt;O22,2,IF(C31=O22,1,"0")))</f>
        <v/>
      </c>
      <c r="G32" s="65" t="str">
        <f>IF(G31&gt;O25,G33,IF(G31=O25,G33,""))</f>
        <v/>
      </c>
      <c r="H32" s="75" t="s">
        <v>3</v>
      </c>
      <c r="I32" s="69"/>
      <c r="J32" s="68" t="str">
        <f>IF(G31="","",IF(G31&gt;O25,2,IF(G31=O25,1,"0")))</f>
        <v/>
      </c>
      <c r="K32" s="65" t="str">
        <f>IF(K31&gt;O28,K33,IF(K31=O28,K33,""))</f>
        <v/>
      </c>
      <c r="L32" s="66" t="s">
        <v>3</v>
      </c>
      <c r="M32" s="69"/>
      <c r="N32" s="68" t="str">
        <f>IF(K31="","",IF(K31&gt;O28,2,IF(K31=O28,1,"0")))</f>
        <v/>
      </c>
      <c r="O32" s="126"/>
      <c r="P32" s="127"/>
      <c r="Q32" s="127"/>
      <c r="R32" s="128"/>
      <c r="S32" s="71" t="str">
        <f>IF(S31&gt;O34,S33,IF(S31=O34,S33,""))</f>
        <v/>
      </c>
      <c r="T32" s="75" t="s">
        <v>3</v>
      </c>
      <c r="U32" s="67"/>
      <c r="V32" s="73" t="str">
        <f>IF(S31="","",IF(S31&gt;O34,2,IF(S31=O34,1,"0")))</f>
        <v/>
      </c>
      <c r="W32" s="71" t="str">
        <f>IF(W31&gt;O37,W33,IF(W31=O37,W33,""))</f>
        <v/>
      </c>
      <c r="X32" s="75" t="s">
        <v>3</v>
      </c>
      <c r="Y32" s="67"/>
      <c r="Z32" s="73" t="str">
        <f>IF(W31="","",IF(W31&gt;O37,2,IF(W31=O37,1,"0")))</f>
        <v/>
      </c>
      <c r="AA32" s="71" t="str">
        <f>IF(AA31&gt;O40,AA33,IF(AA31=O40,AA33,""))</f>
        <v/>
      </c>
      <c r="AB32" s="75" t="s">
        <v>3</v>
      </c>
      <c r="AC32" s="67"/>
      <c r="AD32" s="73" t="str">
        <f>IF(AA31="","",IF(AA31&gt;O40,2,IF(AA31=O40,1,"0")))</f>
        <v/>
      </c>
      <c r="AE32" s="71" t="str">
        <f>IF(AE31&gt;O43,AE33,IF(AE31=O43,AE33,""))</f>
        <v/>
      </c>
      <c r="AF32" s="75" t="s">
        <v>3</v>
      </c>
      <c r="AG32" s="70"/>
      <c r="AH32" s="74" t="str">
        <f>IF(AE31="","",IF(AE31&gt;O43,2,IF(AE31=O43,1,"0")))</f>
        <v/>
      </c>
      <c r="AI32" s="44"/>
      <c r="AJ32" s="43" t="str">
        <f>IF(AK32="","",SUM(F32,J32,N32,V32,Z32,AD32,AH32))</f>
        <v/>
      </c>
      <c r="AK32" s="33" t="str">
        <f>IF(SUM(C31,G31,K31,S31,W31,AA31,AE31)=0,"",SUM(C31,G31,K31,S31,W31,AA31,AE31))</f>
        <v/>
      </c>
      <c r="AL32" s="33" t="str">
        <f>IF(SUM(E31,I31,M31,U31,Y31,AC31,AG31)=0,"",SUM(E31,I31,M31,U31,Y31,AC31,AG31))</f>
        <v/>
      </c>
      <c r="AM32" s="77" t="str">
        <f>IF(AK32="","",TRUNC(AK32/AL32,2))</f>
        <v/>
      </c>
      <c r="AN32" s="77" t="str">
        <f>IF(AK32="","",IF(MAX(C32,G32,K32,S32,W32,AA32,AE32)=0,"--",MAX(C32,G32,K32,S32,W32,AA32,AE32)))</f>
        <v/>
      </c>
      <c r="AO32" s="29" t="str">
        <f>IF(AK32="","",MAX(E33,I33,M33,U33,Y33,AC33,AG33))</f>
        <v/>
      </c>
      <c r="AP32" s="81"/>
      <c r="AQ32" s="45"/>
      <c r="AR32" s="17"/>
      <c r="AS32" s="17" t="e">
        <f>RANK(AJ32,$AJ$21:$AJ$45,0)*100</f>
        <v>#VALUE!</v>
      </c>
      <c r="AT32" s="17" t="e">
        <f>RANK(AM32,$AM$21:$AM$45,0)*10</f>
        <v>#VALUE!</v>
      </c>
      <c r="AU32" s="1" t="e">
        <f>RANK(AO32,$AO$21:$AO$45,0)</f>
        <v>#VALUE!</v>
      </c>
      <c r="AV32" s="1" t="e">
        <f>SUM(AS32:AU32)</f>
        <v>#VALUE!</v>
      </c>
    </row>
    <row r="33" spans="1:48" ht="15.9" customHeight="1" thickBot="1" x14ac:dyDescent="0.5">
      <c r="A33" s="41"/>
      <c r="B33" s="64" t="str">
        <f>IF(O21="","",O21)</f>
        <v/>
      </c>
      <c r="C33" s="142" t="str">
        <f>IF(C31="","",TRUNC(C31/E31,2))</f>
        <v/>
      </c>
      <c r="D33" s="143"/>
      <c r="E33" s="144"/>
      <c r="F33" s="145"/>
      <c r="G33" s="142" t="str">
        <f>IF(G31="","",TRUNC(G31/I31,2))</f>
        <v/>
      </c>
      <c r="H33" s="143"/>
      <c r="I33" s="144"/>
      <c r="J33" s="145"/>
      <c r="K33" s="142" t="str">
        <f>IF(K31="","",TRUNC(K31/M31,2))</f>
        <v/>
      </c>
      <c r="L33" s="143"/>
      <c r="M33" s="144"/>
      <c r="N33" s="145"/>
      <c r="O33" s="129"/>
      <c r="P33" s="130"/>
      <c r="Q33" s="130"/>
      <c r="R33" s="131"/>
      <c r="S33" s="142" t="str">
        <f>IF(S31="","",TRUNC(S31/U31,2))</f>
        <v/>
      </c>
      <c r="T33" s="143"/>
      <c r="U33" s="144"/>
      <c r="V33" s="145"/>
      <c r="W33" s="142" t="str">
        <f>IF(W31="","",TRUNC(W31/Y31,2))</f>
        <v/>
      </c>
      <c r="X33" s="143"/>
      <c r="Y33" s="144"/>
      <c r="Z33" s="145"/>
      <c r="AA33" s="142" t="str">
        <f>IF(AA31="","",TRUNC(AA31/AC31,2))</f>
        <v/>
      </c>
      <c r="AB33" s="143"/>
      <c r="AC33" s="144"/>
      <c r="AD33" s="145"/>
      <c r="AE33" s="142" t="str">
        <f>IF(AE31="","",TRUNC(AE31/AG31,2))</f>
        <v/>
      </c>
      <c r="AF33" s="143"/>
      <c r="AG33" s="144"/>
      <c r="AH33" s="144"/>
      <c r="AI33" s="42"/>
      <c r="AJ33" s="46"/>
      <c r="AK33" s="38"/>
      <c r="AL33" s="38"/>
      <c r="AM33" s="39"/>
      <c r="AN33" s="39"/>
      <c r="AO33" s="40"/>
      <c r="AP33" s="82"/>
      <c r="AQ33" s="45"/>
      <c r="AR33" s="3"/>
    </row>
    <row r="34" spans="1:48" ht="15.9" customHeight="1" x14ac:dyDescent="0.45">
      <c r="A34" s="41"/>
      <c r="B34" s="63" t="str">
        <f>IF(S19="","",S19)</f>
        <v/>
      </c>
      <c r="C34" s="148"/>
      <c r="D34" s="149"/>
      <c r="E34" s="150" t="str">
        <f>IF(U22="","",U22)</f>
        <v/>
      </c>
      <c r="F34" s="151"/>
      <c r="G34" s="148"/>
      <c r="H34" s="149"/>
      <c r="I34" s="150" t="str">
        <f>IF(U25="","",U25)</f>
        <v/>
      </c>
      <c r="J34" s="151"/>
      <c r="K34" s="148"/>
      <c r="L34" s="149"/>
      <c r="M34" s="150" t="str">
        <f>IF(U28="","",U28)</f>
        <v/>
      </c>
      <c r="N34" s="151"/>
      <c r="O34" s="148"/>
      <c r="P34" s="149"/>
      <c r="Q34" s="150" t="str">
        <f>IF(U31="","",U31)</f>
        <v/>
      </c>
      <c r="R34" s="151"/>
      <c r="S34" s="132" t="s">
        <v>15</v>
      </c>
      <c r="T34" s="133"/>
      <c r="U34" s="133"/>
      <c r="V34" s="134"/>
      <c r="W34" s="148"/>
      <c r="X34" s="149"/>
      <c r="Y34" s="149"/>
      <c r="Z34" s="152"/>
      <c r="AA34" s="148"/>
      <c r="AB34" s="149"/>
      <c r="AC34" s="149"/>
      <c r="AD34" s="152"/>
      <c r="AE34" s="148"/>
      <c r="AF34" s="149"/>
      <c r="AG34" s="149"/>
      <c r="AH34" s="152"/>
      <c r="AI34" s="42"/>
      <c r="AJ34" s="43"/>
      <c r="AK34" s="33"/>
      <c r="AL34" s="33"/>
      <c r="AM34" s="34"/>
      <c r="AN34" s="34"/>
      <c r="AO34" s="29"/>
      <c r="AP34" s="84"/>
      <c r="AQ34" s="45"/>
      <c r="AR34" s="3"/>
    </row>
    <row r="35" spans="1:48" ht="15.9" customHeight="1" x14ac:dyDescent="0.45">
      <c r="A35" s="41"/>
      <c r="B35" s="63" t="str">
        <f>IF(S20="","",S20)</f>
        <v/>
      </c>
      <c r="C35" s="71" t="str">
        <f>IF(C34&gt;S22,C36,IF(C34=S22,C36,""))</f>
        <v/>
      </c>
      <c r="D35" s="66" t="s">
        <v>3</v>
      </c>
      <c r="E35" s="69"/>
      <c r="F35" s="73" t="str">
        <f>IF(C34="","",IF(C34&gt;S22,2,IF(C34=S22,1,"0")))</f>
        <v/>
      </c>
      <c r="G35" s="71" t="str">
        <f>IF(G34&gt;S25,G36,IF(G34=S25,G36,""))</f>
        <v/>
      </c>
      <c r="H35" s="66" t="s">
        <v>3</v>
      </c>
      <c r="I35" s="69"/>
      <c r="J35" s="73" t="str">
        <f>IF(G34="","",IF(G34&gt;S25,2,IF(G34=S25,1,"0")))</f>
        <v/>
      </c>
      <c r="K35" s="71" t="str">
        <f>IF(K34&gt;S28,K36,IF(K34=S28,K36,""))</f>
        <v/>
      </c>
      <c r="L35" s="75" t="s">
        <v>3</v>
      </c>
      <c r="M35" s="69"/>
      <c r="N35" s="73" t="str">
        <f>IF(K34="","",IF(K34&gt;S28,2,IF(K34=S28,1,"0")))</f>
        <v/>
      </c>
      <c r="O35" s="71" t="str">
        <f>IF(O34&gt;S31,O36,IF(O34=S31,O36,""))</f>
        <v/>
      </c>
      <c r="P35" s="75" t="s">
        <v>3</v>
      </c>
      <c r="Q35" s="69"/>
      <c r="R35" s="73" t="str">
        <f>IF(O34="","",IF(O34&gt;S31,2,IF(O34=S31,1,"0")))</f>
        <v/>
      </c>
      <c r="S35" s="135"/>
      <c r="T35" s="136"/>
      <c r="U35" s="136"/>
      <c r="V35" s="137"/>
      <c r="W35" s="71" t="str">
        <f>IF(W34&gt;S37,W36,IF(W34=S37,W36,""))</f>
        <v/>
      </c>
      <c r="X35" s="75" t="s">
        <v>3</v>
      </c>
      <c r="Y35" s="67"/>
      <c r="Z35" s="73" t="str">
        <f>IF(W34="","",IF(W34&gt;S37,2,IF(W34=S37,1,"0")))</f>
        <v/>
      </c>
      <c r="AA35" s="71" t="str">
        <f>IF(AA34&gt;S40,AA36,IF(AA34=S40,AA36,""))</f>
        <v/>
      </c>
      <c r="AB35" s="75" t="s">
        <v>3</v>
      </c>
      <c r="AC35" s="67"/>
      <c r="AD35" s="73" t="str">
        <f>IF(AA34="","",IF(AA34&gt;S40,2,IF(AA34=S40,1,"0")))</f>
        <v/>
      </c>
      <c r="AE35" s="71" t="str">
        <f>IF(AE34&gt;S43,AE36,IF(AE34=S43,AE36,""))</f>
        <v/>
      </c>
      <c r="AF35" s="75" t="s">
        <v>3</v>
      </c>
      <c r="AG35" s="70"/>
      <c r="AH35" s="73" t="str">
        <f>IF(AE34="","",IF(AE34&gt;S43,2,IF(AE34=S43,1,"0")))</f>
        <v/>
      </c>
      <c r="AI35" s="44"/>
      <c r="AJ35" s="43" t="str">
        <f>IF(AK35="","",SUM(F35,J35,N35,R35,Z35,AD35,AH35))</f>
        <v/>
      </c>
      <c r="AK35" s="33" t="str">
        <f>IF(SUM(C34,G34,K34,O34,W34,AA34,AE34)=0,"",SUM(C34,G34,K34,O34,W34,AA34,AE34))</f>
        <v/>
      </c>
      <c r="AL35" s="33" t="str">
        <f>IF(SUM(E34,I34,M34,Q34,Y34,AC34,AG34)=0,"",SUM(E34,I34,M34,Q34,Y34,AC34,AG34))</f>
        <v/>
      </c>
      <c r="AM35" s="77" t="str">
        <f>IF(AK35="","",TRUNC(AK35/AL35,2))</f>
        <v/>
      </c>
      <c r="AN35" s="77" t="str">
        <f>IF(AK35="","",IF(MAX(C35,G35,K35,O35,W35,AA35,AE35)=0,"--",MAX(C35,G35,K35,O35,W35,AA35,AE35)))</f>
        <v/>
      </c>
      <c r="AO35" s="29" t="str">
        <f>IF(AK35="","",MAX(E36,I36,M36,Q36,Y36,AC36,AG36))</f>
        <v/>
      </c>
      <c r="AP35" s="85"/>
      <c r="AQ35" s="45"/>
      <c r="AR35" s="17"/>
      <c r="AS35" s="17" t="e">
        <f>RANK(AJ35,$AJ$21:$AJ$45,0)*100</f>
        <v>#VALUE!</v>
      </c>
      <c r="AT35" s="17" t="e">
        <f>RANK(AM35,$AM$21:$AM$45,0)*10</f>
        <v>#VALUE!</v>
      </c>
      <c r="AU35" s="1" t="e">
        <f>RANK(AO35,$AO$21:$AO$45,0)</f>
        <v>#VALUE!</v>
      </c>
      <c r="AV35" s="1" t="e">
        <f>SUM(AS35:AU35)</f>
        <v>#VALUE!</v>
      </c>
    </row>
    <row r="36" spans="1:48" ht="15.9" customHeight="1" thickBot="1" x14ac:dyDescent="0.5">
      <c r="A36" s="41"/>
      <c r="B36" s="64" t="str">
        <f>IF(S21="","",S21)</f>
        <v/>
      </c>
      <c r="C36" s="142" t="str">
        <f>IF(C34="","",TRUNC(C34/E34,2))</f>
        <v/>
      </c>
      <c r="D36" s="143"/>
      <c r="E36" s="144"/>
      <c r="F36" s="145"/>
      <c r="G36" s="142" t="str">
        <f>IF(G34="","",TRUNC(G34/I34,2))</f>
        <v/>
      </c>
      <c r="H36" s="143"/>
      <c r="I36" s="144"/>
      <c r="J36" s="145"/>
      <c r="K36" s="142" t="str">
        <f>IF(K34="","",TRUNC(K34/M34,2))</f>
        <v/>
      </c>
      <c r="L36" s="143"/>
      <c r="M36" s="144"/>
      <c r="N36" s="145"/>
      <c r="O36" s="142" t="str">
        <f>IF(O34="","",TRUNC(O34/Q34,2))</f>
        <v/>
      </c>
      <c r="P36" s="143"/>
      <c r="Q36" s="144"/>
      <c r="R36" s="145"/>
      <c r="S36" s="138"/>
      <c r="T36" s="139"/>
      <c r="U36" s="139"/>
      <c r="V36" s="140"/>
      <c r="W36" s="142" t="str">
        <f>IF(W34="","",TRUNC(W34/Y34,2))</f>
        <v/>
      </c>
      <c r="X36" s="143"/>
      <c r="Y36" s="144"/>
      <c r="Z36" s="145"/>
      <c r="AA36" s="142" t="str">
        <f>IF(AA34="","",TRUNC(AA34/AC34,2))</f>
        <v/>
      </c>
      <c r="AB36" s="143"/>
      <c r="AC36" s="144"/>
      <c r="AD36" s="145"/>
      <c r="AE36" s="142" t="str">
        <f>IF(AE34="","",TRUNC(AE34/AG34,2))</f>
        <v/>
      </c>
      <c r="AF36" s="143"/>
      <c r="AG36" s="144"/>
      <c r="AH36" s="144"/>
      <c r="AI36" s="42"/>
      <c r="AJ36" s="46"/>
      <c r="AK36" s="38"/>
      <c r="AL36" s="38"/>
      <c r="AM36" s="39"/>
      <c r="AN36" s="39"/>
      <c r="AO36" s="40"/>
      <c r="AP36" s="86"/>
      <c r="AQ36" s="45"/>
      <c r="AR36" s="3"/>
    </row>
    <row r="37" spans="1:48" ht="15.9" customHeight="1" x14ac:dyDescent="0.45">
      <c r="A37" s="41"/>
      <c r="B37" s="63" t="str">
        <f>IF(W19="","",W19)</f>
        <v/>
      </c>
      <c r="C37" s="148"/>
      <c r="D37" s="149"/>
      <c r="E37" s="150" t="str">
        <f>IF(Y22="","",Y22)</f>
        <v/>
      </c>
      <c r="F37" s="151"/>
      <c r="G37" s="148"/>
      <c r="H37" s="149"/>
      <c r="I37" s="150" t="str">
        <f>IF(Y25="","",Y25)</f>
        <v/>
      </c>
      <c r="J37" s="151"/>
      <c r="K37" s="148"/>
      <c r="L37" s="149"/>
      <c r="M37" s="150" t="str">
        <f>IF(Y28="","",Y28)</f>
        <v/>
      </c>
      <c r="N37" s="151"/>
      <c r="O37" s="148"/>
      <c r="P37" s="149"/>
      <c r="Q37" s="150" t="str">
        <f>IF(Y31="","",Y31)</f>
        <v/>
      </c>
      <c r="R37" s="151"/>
      <c r="S37" s="148"/>
      <c r="T37" s="149"/>
      <c r="U37" s="150" t="str">
        <f>IF(Y34="","",Y34)</f>
        <v/>
      </c>
      <c r="V37" s="151"/>
      <c r="W37" s="132" t="s">
        <v>15</v>
      </c>
      <c r="X37" s="133"/>
      <c r="Y37" s="133"/>
      <c r="Z37" s="134"/>
      <c r="AA37" s="148"/>
      <c r="AB37" s="149"/>
      <c r="AC37" s="149"/>
      <c r="AD37" s="152"/>
      <c r="AE37" s="148"/>
      <c r="AF37" s="149"/>
      <c r="AG37" s="149"/>
      <c r="AH37" s="152"/>
      <c r="AI37" s="42"/>
      <c r="AJ37" s="43"/>
      <c r="AK37" s="33"/>
      <c r="AL37" s="33"/>
      <c r="AM37" s="34"/>
      <c r="AN37" s="34"/>
      <c r="AO37" s="29"/>
      <c r="AP37" s="84"/>
      <c r="AQ37" s="45"/>
      <c r="AR37" s="3"/>
    </row>
    <row r="38" spans="1:48" ht="15.9" customHeight="1" x14ac:dyDescent="0.45">
      <c r="A38" s="41"/>
      <c r="B38" s="63" t="str">
        <f>IF(W20="","",W20)</f>
        <v/>
      </c>
      <c r="C38" s="71" t="str">
        <f>IF(C37&gt;W22,C39,IF(C37=W22,C39,""))</f>
        <v/>
      </c>
      <c r="D38" s="66" t="s">
        <v>3</v>
      </c>
      <c r="E38" s="69"/>
      <c r="F38" s="73" t="str">
        <f>IF(C37="","",IF(C37&gt;W22,2,IF(C37=W22,1,"0")))</f>
        <v/>
      </c>
      <c r="G38" s="71" t="str">
        <f>IF(G37&gt;W25,G39,IF(G37=W25,G39,""))</f>
        <v/>
      </c>
      <c r="H38" s="75" t="s">
        <v>3</v>
      </c>
      <c r="I38" s="69"/>
      <c r="J38" s="73" t="str">
        <f>IF(G37="","",IF(G37&gt;W25,2,IF(G37=W25,1,"0")))</f>
        <v/>
      </c>
      <c r="K38" s="71" t="str">
        <f>IF(K37&gt;W28,K39,IF(K37=W28,K39,""))</f>
        <v/>
      </c>
      <c r="L38" s="75" t="s">
        <v>3</v>
      </c>
      <c r="M38" s="69"/>
      <c r="N38" s="73" t="str">
        <f>IF(K37="","",IF(K37&gt;W28,2,IF(K37=W28,1,"0")))</f>
        <v/>
      </c>
      <c r="O38" s="71" t="str">
        <f>IF(O37&gt;W31,O39,IF(O37=W31,O39,""))</f>
        <v/>
      </c>
      <c r="P38" s="75" t="s">
        <v>3</v>
      </c>
      <c r="Q38" s="69"/>
      <c r="R38" s="73" t="str">
        <f>IF(O37="","",IF(O37&gt;W31,2,IF(O37=W31,1,"0")))</f>
        <v/>
      </c>
      <c r="S38" s="71" t="str">
        <f>IF(S37&gt;W34,S39,IF(S37=W34,S39,""))</f>
        <v/>
      </c>
      <c r="T38" s="75" t="s">
        <v>3</v>
      </c>
      <c r="U38" s="69"/>
      <c r="V38" s="73" t="str">
        <f>IF(S37="","",IF(S37&gt;W34,2,IF(S37=W34,1,"0")))</f>
        <v/>
      </c>
      <c r="W38" s="135"/>
      <c r="X38" s="136"/>
      <c r="Y38" s="136"/>
      <c r="Z38" s="137"/>
      <c r="AA38" s="71" t="str">
        <f>IF(AA37&gt;W40,AA39,IF(AA37=W40,AA39,""))</f>
        <v/>
      </c>
      <c r="AB38" s="75" t="s">
        <v>3</v>
      </c>
      <c r="AC38" s="67"/>
      <c r="AD38" s="73" t="str">
        <f>IF(AA37="","",IF(AA37&gt;W40,2,IF(AA37=W40,1,"0")))</f>
        <v/>
      </c>
      <c r="AE38" s="71" t="str">
        <f>IF(AE37&gt;W43,AE39,IF(AE37=W43,AE39,""))</f>
        <v/>
      </c>
      <c r="AF38" s="75" t="s">
        <v>3</v>
      </c>
      <c r="AG38" s="70"/>
      <c r="AH38" s="74" t="str">
        <f>IF(AE37="","",IF(AE37&gt;W43,2,IF(AE37=W43,1,"0")))</f>
        <v/>
      </c>
      <c r="AI38" s="44"/>
      <c r="AJ38" s="43" t="str">
        <f>IF(AK38="","",SUM(F38,J38,N38,R38,V38,AD38,AH38))</f>
        <v/>
      </c>
      <c r="AK38" s="33" t="str">
        <f>IF(SUM(C37,G37,K37,O37,S37,AA37,AE37)=0,"",SUM(C37,G37,K37,O37,S37,AA37,AE37))</f>
        <v/>
      </c>
      <c r="AL38" s="33" t="str">
        <f>IF(SUM(E37,I37,M37,Q37,U37,AC37,AG37)=0,"",SUM(E37,I37,M37,Q37,U37,AC37,AG37))</f>
        <v/>
      </c>
      <c r="AM38" s="77" t="str">
        <f>IF(AK38="","",TRUNC(AK38/AL38,2))</f>
        <v/>
      </c>
      <c r="AN38" s="77" t="str">
        <f>IF(AK38="","",IF(MAX(C38,G38,K38,O38,S38,AA38,AE38)=0,"--",MAX(C38,G38,K38,O38,S38,AA38,AE38)))</f>
        <v/>
      </c>
      <c r="AO38" s="29" t="str">
        <f>IF(AK38="","",MAX(E39,I39,M39,Q39,U39,AC39,AG39))</f>
        <v/>
      </c>
      <c r="AP38" s="85"/>
      <c r="AQ38" s="45"/>
      <c r="AR38" s="17"/>
      <c r="AS38" s="17" t="e">
        <f>RANK(AJ38,$AJ$21:$AJ$45,0)*100</f>
        <v>#VALUE!</v>
      </c>
      <c r="AT38" s="17" t="e">
        <f>RANK(AM38,$AM$21:$AM$45,0)*10</f>
        <v>#VALUE!</v>
      </c>
      <c r="AU38" s="1" t="e">
        <f>RANK(AO38,$AO$21:$AO$45,0)</f>
        <v>#VALUE!</v>
      </c>
      <c r="AV38" s="1" t="e">
        <f>SUM(AS38:AU38)</f>
        <v>#VALUE!</v>
      </c>
    </row>
    <row r="39" spans="1:48" ht="15.9" customHeight="1" thickBot="1" x14ac:dyDescent="0.5">
      <c r="A39" s="41"/>
      <c r="B39" s="64" t="str">
        <f>IF(W21="","",W21)</f>
        <v/>
      </c>
      <c r="C39" s="142" t="str">
        <f>IF(C37="","",TRUNC(C37/E37,2))</f>
        <v/>
      </c>
      <c r="D39" s="143"/>
      <c r="E39" s="144"/>
      <c r="F39" s="145"/>
      <c r="G39" s="142" t="str">
        <f>IF(G37="","",TRUNC(G37/I37,2))</f>
        <v/>
      </c>
      <c r="H39" s="143"/>
      <c r="I39" s="144"/>
      <c r="J39" s="145"/>
      <c r="K39" s="142" t="str">
        <f>IF(K37="","",TRUNC(K37/M37,2))</f>
        <v/>
      </c>
      <c r="L39" s="143"/>
      <c r="M39" s="144"/>
      <c r="N39" s="145"/>
      <c r="O39" s="142" t="str">
        <f>IF(O37="","",TRUNC(O37/Q37,2))</f>
        <v/>
      </c>
      <c r="P39" s="143"/>
      <c r="Q39" s="144"/>
      <c r="R39" s="145"/>
      <c r="S39" s="142" t="str">
        <f>IF(S37="","",TRUNC(S37/U37,2))</f>
        <v/>
      </c>
      <c r="T39" s="143"/>
      <c r="U39" s="144"/>
      <c r="V39" s="145"/>
      <c r="W39" s="138"/>
      <c r="X39" s="139"/>
      <c r="Y39" s="139"/>
      <c r="Z39" s="140"/>
      <c r="AA39" s="142" t="str">
        <f>IF(AA37="","",TRUNC(AA37/AC37,2))</f>
        <v/>
      </c>
      <c r="AB39" s="143"/>
      <c r="AC39" s="144"/>
      <c r="AD39" s="145"/>
      <c r="AE39" s="142" t="str">
        <f>IF(AE37="","",TRUNC(AE37/AG37,2))</f>
        <v/>
      </c>
      <c r="AF39" s="143"/>
      <c r="AG39" s="144"/>
      <c r="AH39" s="144"/>
      <c r="AI39" s="42"/>
      <c r="AJ39" s="46" t="str">
        <f>IF(AK39="","",SUM(J39,N39,R39,V39,Z39,AD39,AH39))</f>
        <v/>
      </c>
      <c r="AK39" s="38"/>
      <c r="AL39" s="38"/>
      <c r="AM39" s="39"/>
      <c r="AN39" s="39"/>
      <c r="AO39" s="40"/>
      <c r="AP39" s="86"/>
      <c r="AQ39" s="45"/>
      <c r="AR39" s="3"/>
    </row>
    <row r="40" spans="1:48" ht="15.9" customHeight="1" x14ac:dyDescent="0.45">
      <c r="A40" s="41"/>
      <c r="B40" s="63" t="str">
        <f>IF(AA19="","",AA19)</f>
        <v/>
      </c>
      <c r="C40" s="148"/>
      <c r="D40" s="149"/>
      <c r="E40" s="150" t="str">
        <f>IF(AC22="","",AC22)</f>
        <v/>
      </c>
      <c r="F40" s="151"/>
      <c r="G40" s="148"/>
      <c r="H40" s="149"/>
      <c r="I40" s="150" t="str">
        <f>IF(AC25="","",AC25)</f>
        <v/>
      </c>
      <c r="J40" s="151"/>
      <c r="K40" s="148"/>
      <c r="L40" s="149"/>
      <c r="M40" s="150" t="str">
        <f>IF(AC28="","",AC28)</f>
        <v/>
      </c>
      <c r="N40" s="151"/>
      <c r="O40" s="148"/>
      <c r="P40" s="149"/>
      <c r="Q40" s="150" t="str">
        <f>IF(AC31="","",AC31)</f>
        <v/>
      </c>
      <c r="R40" s="151"/>
      <c r="S40" s="148"/>
      <c r="T40" s="149"/>
      <c r="U40" s="150" t="str">
        <f>IF(AC34="","",AC34)</f>
        <v/>
      </c>
      <c r="V40" s="151"/>
      <c r="W40" s="148"/>
      <c r="X40" s="149"/>
      <c r="Y40" s="150" t="str">
        <f>IF(AC37="","",AC37)</f>
        <v/>
      </c>
      <c r="Z40" s="151"/>
      <c r="AA40" s="132" t="s">
        <v>15</v>
      </c>
      <c r="AB40" s="133"/>
      <c r="AC40" s="133"/>
      <c r="AD40" s="134"/>
      <c r="AE40" s="148"/>
      <c r="AF40" s="149"/>
      <c r="AG40" s="149"/>
      <c r="AH40" s="152"/>
      <c r="AI40" s="42"/>
      <c r="AJ40" s="43"/>
      <c r="AK40" s="33"/>
      <c r="AL40" s="33"/>
      <c r="AM40" s="34"/>
      <c r="AN40" s="34"/>
      <c r="AO40" s="29"/>
      <c r="AP40" s="84"/>
      <c r="AQ40" s="45"/>
      <c r="AR40" s="3"/>
    </row>
    <row r="41" spans="1:48" ht="15.9" customHeight="1" x14ac:dyDescent="0.45">
      <c r="A41" s="41"/>
      <c r="B41" s="63" t="str">
        <f>IF(AA20="","",AA20)</f>
        <v/>
      </c>
      <c r="C41" s="71" t="str">
        <f>IF(C40&gt;AA22,C42,IF(C40=AA22,C42,""))</f>
        <v/>
      </c>
      <c r="D41" s="66" t="s">
        <v>3</v>
      </c>
      <c r="E41" s="69"/>
      <c r="F41" s="73" t="str">
        <f>IF(C40="","",IF(C40&gt;AA22,2,IF(C40=AA22,1,"0")))</f>
        <v/>
      </c>
      <c r="G41" s="71" t="str">
        <f>IF(G40&gt;AA25,G42,IF(G40=AA25,G42,""))</f>
        <v/>
      </c>
      <c r="H41" s="75" t="s">
        <v>3</v>
      </c>
      <c r="I41" s="69"/>
      <c r="J41" s="73" t="str">
        <f>IF(G40="","",IF(G40&gt;AA25,2,IF(G40=AA25,1,"0")))</f>
        <v/>
      </c>
      <c r="K41" s="71" t="str">
        <f>IF(K40&gt;AA28,K42,IF(K40=AA28,K42,""))</f>
        <v/>
      </c>
      <c r="L41" s="75" t="s">
        <v>3</v>
      </c>
      <c r="M41" s="69"/>
      <c r="N41" s="73" t="str">
        <f>IF(K40="","",IF(K40&gt;AA28,2,IF(K40=AA28,1,"0")))</f>
        <v/>
      </c>
      <c r="O41" s="71" t="str">
        <f>IF(O40&gt;AA31,O42,IF(O40=AA31,O42,""))</f>
        <v/>
      </c>
      <c r="P41" s="75" t="s">
        <v>3</v>
      </c>
      <c r="Q41" s="69"/>
      <c r="R41" s="73" t="str">
        <f>IF(O40="","",IF(O40&gt;AA31,2,IF(O40=AA31,1,"0")))</f>
        <v/>
      </c>
      <c r="S41" s="71" t="str">
        <f>IF(S40&gt;AA34,S42,IF(S40=AA34,S42,""))</f>
        <v/>
      </c>
      <c r="T41" s="75" t="s">
        <v>3</v>
      </c>
      <c r="U41" s="69"/>
      <c r="V41" s="73" t="str">
        <f>IF(S40="","",IF(S40&gt;AA34,2,IF(S40=AA34,1,"0")))</f>
        <v/>
      </c>
      <c r="W41" s="71" t="str">
        <f>IF(W40&gt;AA37,W42,IF(W40=AA37,W42,""))</f>
        <v/>
      </c>
      <c r="X41" s="75" t="s">
        <v>3</v>
      </c>
      <c r="Y41" s="69"/>
      <c r="Z41" s="73" t="str">
        <f>IF(W40="","",IF(W40&gt;AA37,2,IF(W40=AA37,1,"0")))</f>
        <v/>
      </c>
      <c r="AA41" s="135"/>
      <c r="AB41" s="136"/>
      <c r="AC41" s="136"/>
      <c r="AD41" s="137"/>
      <c r="AE41" s="71" t="str">
        <f>IF(AE40&gt;AA43,AE42,IF(AE40=AA43,AE42,""))</f>
        <v/>
      </c>
      <c r="AF41" s="75" t="s">
        <v>3</v>
      </c>
      <c r="AG41" s="70"/>
      <c r="AH41" s="74" t="str">
        <f>IF(AE40="","",IF(AE40&gt;AA43,2,IF(AE40=AA43,1,"0")))</f>
        <v/>
      </c>
      <c r="AI41" s="44"/>
      <c r="AJ41" s="43" t="str">
        <f>IF(AK41="","",SUM(F41,J41,N41,R41,V41,Z41,AH41))</f>
        <v/>
      </c>
      <c r="AK41" s="33" t="str">
        <f>IF(SUM(C40,G40,K40,O40,S40,W40,AE40)=0,"",SUM(C40,G40,K40,O40,S40,W40,AE40))</f>
        <v/>
      </c>
      <c r="AL41" s="33" t="str">
        <f>IF(SUM(E40,I40,M40,Q40,U40,Y40,AG40)=0,"",SUM(E40,I40,M40,Q40,U40,Y40,AG40))</f>
        <v/>
      </c>
      <c r="AM41" s="77" t="str">
        <f>IF(AK41="","",TRUNC(AK41/AL41,2))</f>
        <v/>
      </c>
      <c r="AN41" s="77" t="str">
        <f>IF(AK41="","",IF(MAX(C41,G41,K41,O41,S41,W41,AE41)=0,"--",MAX(C41,G41,K41,O41,S41,W41,AE41)))</f>
        <v/>
      </c>
      <c r="AO41" s="29" t="str">
        <f>IF(AK41="","",MAX(E42,I42,M42,Q42,U42,Y42,AG42))</f>
        <v/>
      </c>
      <c r="AP41" s="85"/>
      <c r="AQ41" s="45"/>
      <c r="AR41" s="17"/>
      <c r="AS41" s="17" t="e">
        <f>RANK(AJ41,$AJ$21:$AJ$45,0)*100</f>
        <v>#VALUE!</v>
      </c>
      <c r="AT41" s="17" t="e">
        <f>RANK(AM41,$AM$21:$AM$45,0)*10</f>
        <v>#VALUE!</v>
      </c>
      <c r="AU41" s="1" t="e">
        <f>RANK(AO41,$AO$21:$AO$45,0)</f>
        <v>#VALUE!</v>
      </c>
      <c r="AV41" s="1" t="e">
        <f>SUM(AS41:AU41)</f>
        <v>#VALUE!</v>
      </c>
    </row>
    <row r="42" spans="1:48" ht="15.9" customHeight="1" thickBot="1" x14ac:dyDescent="0.5">
      <c r="A42" s="41"/>
      <c r="B42" s="64" t="str">
        <f>IF(AA21="","",AA21)</f>
        <v/>
      </c>
      <c r="C42" s="142" t="str">
        <f>IF(C40="","",TRUNC(C40/E40,2))</f>
        <v/>
      </c>
      <c r="D42" s="143"/>
      <c r="E42" s="144"/>
      <c r="F42" s="145"/>
      <c r="G42" s="142" t="str">
        <f>IF(G40="","",TRUNC(G40/I40,2))</f>
        <v/>
      </c>
      <c r="H42" s="143"/>
      <c r="I42" s="144"/>
      <c r="J42" s="145"/>
      <c r="K42" s="142" t="str">
        <f>IF(K40="","",TRUNC(K40/M40,2))</f>
        <v/>
      </c>
      <c r="L42" s="143"/>
      <c r="M42" s="144"/>
      <c r="N42" s="145"/>
      <c r="O42" s="142" t="str">
        <f>IF(O40="","",TRUNC(O40/Q40,2))</f>
        <v/>
      </c>
      <c r="P42" s="143"/>
      <c r="Q42" s="144"/>
      <c r="R42" s="145"/>
      <c r="S42" s="142" t="str">
        <f>IF(S40="","",TRUNC(S40/U40,2))</f>
        <v/>
      </c>
      <c r="T42" s="143"/>
      <c r="U42" s="144"/>
      <c r="V42" s="145"/>
      <c r="W42" s="142" t="str">
        <f>IF(W40="","",TRUNC(W40/Y40,2))</f>
        <v/>
      </c>
      <c r="X42" s="143"/>
      <c r="Y42" s="144"/>
      <c r="Z42" s="145"/>
      <c r="AA42" s="138"/>
      <c r="AB42" s="139"/>
      <c r="AC42" s="139"/>
      <c r="AD42" s="140"/>
      <c r="AE42" s="142" t="str">
        <f>IF(AE40="","",TRUNC(AE40/AG40,2))</f>
        <v/>
      </c>
      <c r="AF42" s="143"/>
      <c r="AG42" s="144"/>
      <c r="AH42" s="144"/>
      <c r="AI42" s="42"/>
      <c r="AJ42" s="46"/>
      <c r="AK42" s="38"/>
      <c r="AL42" s="38"/>
      <c r="AM42" s="39"/>
      <c r="AN42" s="39"/>
      <c r="AO42" s="40"/>
      <c r="AP42" s="86"/>
      <c r="AQ42" s="45"/>
      <c r="AR42" s="3"/>
    </row>
    <row r="43" spans="1:48" ht="15.9" customHeight="1" x14ac:dyDescent="0.45">
      <c r="A43" s="41"/>
      <c r="B43" s="63" t="str">
        <f>IF(AE19="","",AE19)</f>
        <v/>
      </c>
      <c r="C43" s="148"/>
      <c r="D43" s="149"/>
      <c r="E43" s="150" t="str">
        <f>IF(AG22="","",AG22)</f>
        <v/>
      </c>
      <c r="F43" s="151"/>
      <c r="G43" s="148"/>
      <c r="H43" s="149"/>
      <c r="I43" s="150" t="str">
        <f>IF(AG25="","",AG25)</f>
        <v/>
      </c>
      <c r="J43" s="151"/>
      <c r="K43" s="148"/>
      <c r="L43" s="149"/>
      <c r="M43" s="150" t="str">
        <f>IF(AG28="","",AG28)</f>
        <v/>
      </c>
      <c r="N43" s="151"/>
      <c r="O43" s="148"/>
      <c r="P43" s="149"/>
      <c r="Q43" s="150" t="str">
        <f>IF(AG31="","",AG31)</f>
        <v/>
      </c>
      <c r="R43" s="151"/>
      <c r="S43" s="148"/>
      <c r="T43" s="149"/>
      <c r="U43" s="150" t="str">
        <f>IF(AG34="","",AG34)</f>
        <v/>
      </c>
      <c r="V43" s="151"/>
      <c r="W43" s="148"/>
      <c r="X43" s="149"/>
      <c r="Y43" s="150" t="str">
        <f>IF(AG37="","",AG37)</f>
        <v/>
      </c>
      <c r="Z43" s="151"/>
      <c r="AA43" s="148"/>
      <c r="AB43" s="149"/>
      <c r="AC43" s="150" t="str">
        <f>IF(AG40="","",AG40)</f>
        <v/>
      </c>
      <c r="AD43" s="151"/>
      <c r="AE43" s="132" t="s">
        <v>15</v>
      </c>
      <c r="AF43" s="133"/>
      <c r="AG43" s="133"/>
      <c r="AH43" s="134"/>
      <c r="AI43" s="42"/>
      <c r="AJ43" s="43"/>
      <c r="AK43" s="33"/>
      <c r="AL43" s="33"/>
      <c r="AM43" s="34"/>
      <c r="AN43" s="34"/>
      <c r="AO43" s="29"/>
      <c r="AP43" s="84"/>
      <c r="AQ43" s="45"/>
      <c r="AR43" s="3"/>
    </row>
    <row r="44" spans="1:48" ht="15.9" customHeight="1" x14ac:dyDescent="0.45">
      <c r="A44" s="41"/>
      <c r="B44" s="63" t="str">
        <f>IF(AE20="","",AE20)</f>
        <v/>
      </c>
      <c r="C44" s="71" t="str">
        <f>IF(C43&gt;AE22,C45,IF(C43=AE22,C45,""))</f>
        <v/>
      </c>
      <c r="D44" s="66" t="s">
        <v>3</v>
      </c>
      <c r="E44" s="70"/>
      <c r="F44" s="73" t="str">
        <f>IF(C43="","",IF(C43&gt;AE22,2,IF(C43=AE22,1,"0")))</f>
        <v/>
      </c>
      <c r="G44" s="71" t="str">
        <f>IF(G43&gt;AE25,G45,IF(G43=AE25,G45,""))</f>
        <v/>
      </c>
      <c r="H44" s="75" t="s">
        <v>3</v>
      </c>
      <c r="I44" s="70"/>
      <c r="J44" s="73" t="str">
        <f>IF(G43="","",IF(G43&gt;AE25,2,IF(G43=AE25,1,"0")))</f>
        <v/>
      </c>
      <c r="K44" s="71" t="str">
        <f>IF(K43&gt;AE28,K45,IF(K43=AE28,K45,""))</f>
        <v/>
      </c>
      <c r="L44" s="75" t="s">
        <v>3</v>
      </c>
      <c r="M44" s="70"/>
      <c r="N44" s="73" t="str">
        <f>IF(K43="","",IF(K43&gt;AE28,2,IF(K43=AE28,1,"0")))</f>
        <v/>
      </c>
      <c r="O44" s="71" t="str">
        <f>IF(O43&gt;AE31,O45,IF(O43=AE31,O45,""))</f>
        <v/>
      </c>
      <c r="P44" s="75" t="s">
        <v>3</v>
      </c>
      <c r="Q44" s="70"/>
      <c r="R44" s="73" t="str">
        <f>IF(O43="","",IF(O43&gt;AE31,2,IF(O43=AE31,1,"0")))</f>
        <v/>
      </c>
      <c r="S44" s="71" t="str">
        <f>IF(S43&gt;AE34,S45,IF(S43=AE34,S45,""))</f>
        <v/>
      </c>
      <c r="T44" s="75" t="s">
        <v>3</v>
      </c>
      <c r="U44" s="70"/>
      <c r="V44" s="73" t="str">
        <f>IF(S43="","",IF(S43&gt;AE34,2,IF(S43=AE34,1,"0")))</f>
        <v/>
      </c>
      <c r="W44" s="71" t="str">
        <f>IF(W43&gt;AE37,W45,IF(W43=AE37,W45,""))</f>
        <v/>
      </c>
      <c r="X44" s="75" t="s">
        <v>3</v>
      </c>
      <c r="Y44" s="70"/>
      <c r="Z44" s="73" t="str">
        <f>IF(W43="","",IF(W43&gt;AE37,2,IF(W43=AE37,1,"0")))</f>
        <v/>
      </c>
      <c r="AA44" s="71" t="str">
        <f>IF(AA43&gt;AE40,AA45,IF(AA43=AE40,AA45,""))</f>
        <v/>
      </c>
      <c r="AB44" s="75" t="s">
        <v>3</v>
      </c>
      <c r="AC44" s="70"/>
      <c r="AD44" s="73" t="str">
        <f>IF(AA43="","",IF(AA43&gt;AE40,2,IF(AA43=AE40,1,"0")))</f>
        <v/>
      </c>
      <c r="AE44" s="135"/>
      <c r="AF44" s="136"/>
      <c r="AG44" s="136"/>
      <c r="AH44" s="137"/>
      <c r="AI44" s="42"/>
      <c r="AJ44" s="43" t="str">
        <f>IF(AK44="","",SUM(F44,J44,N44,R44,V44,Z44,AD44))</f>
        <v/>
      </c>
      <c r="AK44" s="33" t="str">
        <f>IF(SUM(C43,G43,K43,O43,S43,W43,AA43)=0,"",SUM(C43,G43,K43,O43,S43,W43,AA43))</f>
        <v/>
      </c>
      <c r="AL44" s="33" t="str">
        <f>IF(SUM(E43,I43,M43,Q43,U43,Y43,AC43)=0,"",SUM(E43,I43,M43,Q43,U43,Y43,AC43))</f>
        <v/>
      </c>
      <c r="AM44" s="77" t="str">
        <f>IF(AK44="","",TRUNC(AK44/AL44,2))</f>
        <v/>
      </c>
      <c r="AN44" s="77" t="str">
        <f>IF(AK44="","",IF(MAX(C44,G44,K44,O44,S44,W44,AA44)=0,"--",MAX(C44,G44,K44,O44,S44,W44,AA44)))</f>
        <v/>
      </c>
      <c r="AO44" s="29" t="str">
        <f>IF(AK44="","",MAX(E45,I45,M45,Q45,U45,Y45,AC45))</f>
        <v/>
      </c>
      <c r="AP44" s="85"/>
      <c r="AQ44" s="45"/>
      <c r="AR44" s="17"/>
      <c r="AS44" s="17" t="e">
        <f>RANK(AJ44,$AJ$21:$AJ$45,0)</f>
        <v>#VALUE!</v>
      </c>
      <c r="AT44" s="17" t="e">
        <f>RANK(AM44,$AM$21:$AM$45,0)*10</f>
        <v>#VALUE!</v>
      </c>
      <c r="AU44" s="1" t="e">
        <f>RANK(AO44,$AO$21:$AO$45,0)</f>
        <v>#VALUE!</v>
      </c>
      <c r="AV44" s="1" t="str">
        <f>IF(AJ44="","",SUM(AS44:AU44))</f>
        <v/>
      </c>
    </row>
    <row r="45" spans="1:48" ht="15.9" customHeight="1" thickBot="1" x14ac:dyDescent="0.5">
      <c r="A45" s="41"/>
      <c r="B45" s="64" t="str">
        <f>IF(AE21="","",AE21)</f>
        <v/>
      </c>
      <c r="C45" s="142" t="str">
        <f>IF(C43="","",TRUNC(C43/E43,2))</f>
        <v/>
      </c>
      <c r="D45" s="143"/>
      <c r="E45" s="146"/>
      <c r="F45" s="147"/>
      <c r="G45" s="142" t="str">
        <f>IF(G43="","",TRUNC(G43/I43,2))</f>
        <v/>
      </c>
      <c r="H45" s="143"/>
      <c r="I45" s="146"/>
      <c r="J45" s="147"/>
      <c r="K45" s="142" t="str">
        <f>IF(K43="","",TRUNC(K43/M43,2))</f>
        <v/>
      </c>
      <c r="L45" s="143"/>
      <c r="M45" s="146"/>
      <c r="N45" s="147"/>
      <c r="O45" s="142" t="str">
        <f>IF(O43="","",TRUNC(O43/Q43,2))</f>
        <v/>
      </c>
      <c r="P45" s="143"/>
      <c r="Q45" s="144"/>
      <c r="R45" s="145"/>
      <c r="S45" s="142" t="str">
        <f>IF(S43="","",TRUNC(S43/U43,2))</f>
        <v/>
      </c>
      <c r="T45" s="143"/>
      <c r="U45" s="144"/>
      <c r="V45" s="145"/>
      <c r="W45" s="142" t="str">
        <f>IF(W43="","",TRUNC(W43/Y43,2))</f>
        <v/>
      </c>
      <c r="X45" s="143"/>
      <c r="Y45" s="146"/>
      <c r="Z45" s="147"/>
      <c r="AA45" s="142" t="str">
        <f>IF(AA43="","",TRUNC(AA43/AC43,2))</f>
        <v/>
      </c>
      <c r="AB45" s="143"/>
      <c r="AC45" s="144"/>
      <c r="AD45" s="145"/>
      <c r="AE45" s="138"/>
      <c r="AF45" s="139"/>
      <c r="AG45" s="139"/>
      <c r="AH45" s="140"/>
      <c r="AI45" s="42"/>
      <c r="AJ45" s="47"/>
      <c r="AK45" s="38"/>
      <c r="AL45" s="38"/>
      <c r="AM45" s="39"/>
      <c r="AN45" s="39"/>
      <c r="AO45" s="40"/>
      <c r="AP45" s="86"/>
      <c r="AQ45" s="45"/>
      <c r="AR45" s="3"/>
    </row>
    <row r="46" spans="1:48" ht="5.0999999999999996" customHeight="1" thickBot="1" x14ac:dyDescent="0.35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50"/>
      <c r="AJ46" s="51"/>
      <c r="AK46" s="49"/>
      <c r="AL46" s="49"/>
      <c r="AM46" s="52"/>
      <c r="AN46" s="52"/>
      <c r="AO46" s="49"/>
      <c r="AP46" s="49"/>
      <c r="AQ46" s="53"/>
    </row>
    <row r="47" spans="1:48" s="54" customFormat="1" ht="15.6" x14ac:dyDescent="0.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6"/>
      <c r="AK47" s="55"/>
      <c r="AL47" s="55"/>
      <c r="AM47" s="57"/>
      <c r="AN47" s="57"/>
      <c r="AO47" s="55"/>
      <c r="AP47" s="55"/>
      <c r="AQ47" s="55"/>
      <c r="AS47" s="58"/>
      <c r="AT47" s="58"/>
    </row>
    <row r="48" spans="1:48" s="54" customFormat="1" ht="15.6" x14ac:dyDescent="0.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9"/>
      <c r="AE48" s="55"/>
      <c r="AF48" s="55"/>
      <c r="AG48" s="55"/>
      <c r="AH48" s="55"/>
      <c r="AI48" s="55"/>
      <c r="AJ48" s="60" t="s">
        <v>12</v>
      </c>
      <c r="AK48" s="60" t="str">
        <f>IF(AK23="","",SUM(AK23,AK26,AK29,AK32,AK35,AK38,AK41,AK44))</f>
        <v/>
      </c>
      <c r="AL48" s="60" t="str">
        <f>IF(AL23="","",SUM(AL23,AL26,AL29,AL32,AL35,AL38,AL41,AL44))</f>
        <v/>
      </c>
      <c r="AM48" s="78" t="str">
        <f>IF(AK48="","",TRUNC(AK48/AL48,2))</f>
        <v/>
      </c>
      <c r="AN48" s="79" t="str">
        <f>IF(AK48="","",MAX(AN23,AN26,AN29,AN32,AN35,AN38,AN41,AN44))</f>
        <v/>
      </c>
      <c r="AO48" s="61" t="str">
        <f>IF(AK48="","",MAX(AO23,AO26,AO29,AO32,AO35,AO38,AO41,AO44))</f>
        <v/>
      </c>
      <c r="AP48" s="55"/>
      <c r="AQ48" s="55"/>
      <c r="AS48" s="58"/>
      <c r="AT48" s="58"/>
    </row>
    <row r="49" spans="2:46" s="54" customFormat="1" ht="15.6" x14ac:dyDescent="0.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9"/>
      <c r="AE49" s="55"/>
      <c r="AF49" s="55"/>
      <c r="AG49" s="55"/>
      <c r="AH49" s="55"/>
      <c r="AI49" s="55"/>
      <c r="AJ49" s="56"/>
      <c r="AK49" s="55"/>
      <c r="AL49" s="55"/>
      <c r="AM49" s="57"/>
      <c r="AN49" s="57"/>
      <c r="AO49" s="55"/>
      <c r="AP49" s="55"/>
      <c r="AQ49" s="55"/>
      <c r="AS49" s="58"/>
      <c r="AT49" s="58"/>
    </row>
    <row r="50" spans="2:46" x14ac:dyDescent="0.25">
      <c r="AD50" s="62"/>
    </row>
  </sheetData>
  <sheetProtection sheet="1" selectLockedCells="1"/>
  <mergeCells count="264">
    <mergeCell ref="M8:AE10"/>
    <mergeCell ref="C10:D10"/>
    <mergeCell ref="E10:F10"/>
    <mergeCell ref="C11:D11"/>
    <mergeCell ref="E11:F11"/>
    <mergeCell ref="M12:AE13"/>
    <mergeCell ref="M15:AE16"/>
    <mergeCell ref="C19:F19"/>
    <mergeCell ref="G19:J19"/>
    <mergeCell ref="K19:N19"/>
    <mergeCell ref="O19:R19"/>
    <mergeCell ref="S19:V19"/>
    <mergeCell ref="W19:Z19"/>
    <mergeCell ref="AA19:AD19"/>
    <mergeCell ref="AE19:AH19"/>
    <mergeCell ref="AA20:AD20"/>
    <mergeCell ref="AE20:AH20"/>
    <mergeCell ref="C21:F21"/>
    <mergeCell ref="G21:J21"/>
    <mergeCell ref="K21:N21"/>
    <mergeCell ref="O21:R21"/>
    <mergeCell ref="S21:V21"/>
    <mergeCell ref="W21:Z21"/>
    <mergeCell ref="AA21:AD21"/>
    <mergeCell ref="AE21:AH21"/>
    <mergeCell ref="C20:F20"/>
    <mergeCell ref="G20:J20"/>
    <mergeCell ref="K20:N20"/>
    <mergeCell ref="O20:R20"/>
    <mergeCell ref="S20:V20"/>
    <mergeCell ref="W20:Z20"/>
    <mergeCell ref="AG24:AH24"/>
    <mergeCell ref="AE22:AF22"/>
    <mergeCell ref="AG22:AH22"/>
    <mergeCell ref="G24:H24"/>
    <mergeCell ref="I24:J24"/>
    <mergeCell ref="K24:L24"/>
    <mergeCell ref="M24:N24"/>
    <mergeCell ref="O24:P24"/>
    <mergeCell ref="Q24:R24"/>
    <mergeCell ref="S24:T24"/>
    <mergeCell ref="U24:V24"/>
    <mergeCell ref="S22:T22"/>
    <mergeCell ref="U22:V22"/>
    <mergeCell ref="W22:X22"/>
    <mergeCell ref="Y22:Z22"/>
    <mergeCell ref="AA22:AB22"/>
    <mergeCell ref="AC22:AD22"/>
    <mergeCell ref="G22:H22"/>
    <mergeCell ref="I22:J22"/>
    <mergeCell ref="K22:L22"/>
    <mergeCell ref="M22:N22"/>
    <mergeCell ref="O22:P22"/>
    <mergeCell ref="Q22:R22"/>
    <mergeCell ref="K25:L25"/>
    <mergeCell ref="M25:N25"/>
    <mergeCell ref="O25:P25"/>
    <mergeCell ref="Q25:R25"/>
    <mergeCell ref="W24:X24"/>
    <mergeCell ref="Y24:Z24"/>
    <mergeCell ref="AA24:AB24"/>
    <mergeCell ref="AC24:AD24"/>
    <mergeCell ref="AE24:AF24"/>
    <mergeCell ref="W27:X27"/>
    <mergeCell ref="Y27:Z27"/>
    <mergeCell ref="AA27:AB27"/>
    <mergeCell ref="AC27:AD27"/>
    <mergeCell ref="AE27:AF27"/>
    <mergeCell ref="AG27:AH27"/>
    <mergeCell ref="AE25:AF25"/>
    <mergeCell ref="AG25:AH25"/>
    <mergeCell ref="C27:D27"/>
    <mergeCell ref="E27:F27"/>
    <mergeCell ref="K27:L27"/>
    <mergeCell ref="M27:N27"/>
    <mergeCell ref="O27:P27"/>
    <mergeCell ref="Q27:R27"/>
    <mergeCell ref="S27:T27"/>
    <mergeCell ref="U27:V27"/>
    <mergeCell ref="S25:T25"/>
    <mergeCell ref="U25:V25"/>
    <mergeCell ref="W25:X25"/>
    <mergeCell ref="Y25:Z25"/>
    <mergeCell ref="AA25:AB25"/>
    <mergeCell ref="AC25:AD25"/>
    <mergeCell ref="C25:D25"/>
    <mergeCell ref="E25:F25"/>
    <mergeCell ref="AG30:AH30"/>
    <mergeCell ref="AE28:AF28"/>
    <mergeCell ref="AG28:AH28"/>
    <mergeCell ref="C30:D30"/>
    <mergeCell ref="E30:F30"/>
    <mergeCell ref="G30:H30"/>
    <mergeCell ref="I30:J30"/>
    <mergeCell ref="O30:P30"/>
    <mergeCell ref="Q30:R30"/>
    <mergeCell ref="S30:T30"/>
    <mergeCell ref="U30:V30"/>
    <mergeCell ref="S28:T28"/>
    <mergeCell ref="U28:V28"/>
    <mergeCell ref="W28:X28"/>
    <mergeCell ref="Y28:Z28"/>
    <mergeCell ref="AA28:AB28"/>
    <mergeCell ref="AC28:AD28"/>
    <mergeCell ref="C28:D28"/>
    <mergeCell ref="E28:F28"/>
    <mergeCell ref="G28:H28"/>
    <mergeCell ref="I28:J28"/>
    <mergeCell ref="O28:P28"/>
    <mergeCell ref="Q28:R28"/>
    <mergeCell ref="G31:H31"/>
    <mergeCell ref="I31:J31"/>
    <mergeCell ref="K31:L31"/>
    <mergeCell ref="M31:N31"/>
    <mergeCell ref="W30:X30"/>
    <mergeCell ref="Y30:Z30"/>
    <mergeCell ref="AA30:AB30"/>
    <mergeCell ref="AC30:AD30"/>
    <mergeCell ref="AE30:AF30"/>
    <mergeCell ref="W33:X33"/>
    <mergeCell ref="Y33:Z33"/>
    <mergeCell ref="AA33:AB33"/>
    <mergeCell ref="AC33:AD33"/>
    <mergeCell ref="AE33:AF33"/>
    <mergeCell ref="AG33:AH33"/>
    <mergeCell ref="AE31:AF31"/>
    <mergeCell ref="AG31:AH31"/>
    <mergeCell ref="C33:D33"/>
    <mergeCell ref="E33:F33"/>
    <mergeCell ref="G33:H33"/>
    <mergeCell ref="I33:J33"/>
    <mergeCell ref="K33:L33"/>
    <mergeCell ref="M33:N33"/>
    <mergeCell ref="S33:T33"/>
    <mergeCell ref="U33:V33"/>
    <mergeCell ref="S31:T31"/>
    <mergeCell ref="U31:V31"/>
    <mergeCell ref="W31:X31"/>
    <mergeCell ref="Y31:Z31"/>
    <mergeCell ref="AA31:AB31"/>
    <mergeCell ref="AC31:AD31"/>
    <mergeCell ref="C31:D31"/>
    <mergeCell ref="E31:F31"/>
    <mergeCell ref="C36:D36"/>
    <mergeCell ref="E36:F36"/>
    <mergeCell ref="G36:H36"/>
    <mergeCell ref="I36:J36"/>
    <mergeCell ref="K36:L36"/>
    <mergeCell ref="M36:N36"/>
    <mergeCell ref="O36:P36"/>
    <mergeCell ref="Q36:R36"/>
    <mergeCell ref="O34:P34"/>
    <mergeCell ref="Q34:R34"/>
    <mergeCell ref="C34:D34"/>
    <mergeCell ref="E34:F34"/>
    <mergeCell ref="G34:H34"/>
    <mergeCell ref="I34:J34"/>
    <mergeCell ref="K34:L34"/>
    <mergeCell ref="M34:N34"/>
    <mergeCell ref="K37:L37"/>
    <mergeCell ref="M37:N37"/>
    <mergeCell ref="W36:X36"/>
    <mergeCell ref="Y36:Z36"/>
    <mergeCell ref="AA36:AB36"/>
    <mergeCell ref="AC36:AD36"/>
    <mergeCell ref="AE36:AF36"/>
    <mergeCell ref="AG36:AH36"/>
    <mergeCell ref="AE34:AF34"/>
    <mergeCell ref="AG34:AH34"/>
    <mergeCell ref="W34:X34"/>
    <mergeCell ref="Y34:Z34"/>
    <mergeCell ref="AA34:AB34"/>
    <mergeCell ref="AC34:AD34"/>
    <mergeCell ref="AA39:AB39"/>
    <mergeCell ref="AC39:AD39"/>
    <mergeCell ref="AE39:AF39"/>
    <mergeCell ref="AG39:AH39"/>
    <mergeCell ref="AE37:AF37"/>
    <mergeCell ref="AG37:AH37"/>
    <mergeCell ref="C39:D39"/>
    <mergeCell ref="E39:F39"/>
    <mergeCell ref="G39:H39"/>
    <mergeCell ref="I39:J39"/>
    <mergeCell ref="K39:L39"/>
    <mergeCell ref="M39:N39"/>
    <mergeCell ref="O39:P39"/>
    <mergeCell ref="Q39:R39"/>
    <mergeCell ref="O37:P37"/>
    <mergeCell ref="Q37:R37"/>
    <mergeCell ref="S37:T37"/>
    <mergeCell ref="U37:V37"/>
    <mergeCell ref="AA37:AB37"/>
    <mergeCell ref="AC37:AD37"/>
    <mergeCell ref="C37:D37"/>
    <mergeCell ref="E37:F37"/>
    <mergeCell ref="G37:H37"/>
    <mergeCell ref="I37:J37"/>
    <mergeCell ref="Y40:Z40"/>
    <mergeCell ref="C40:D40"/>
    <mergeCell ref="E40:F40"/>
    <mergeCell ref="G40:H40"/>
    <mergeCell ref="I40:J40"/>
    <mergeCell ref="K40:L40"/>
    <mergeCell ref="M40:N40"/>
    <mergeCell ref="S39:T39"/>
    <mergeCell ref="U39:V39"/>
    <mergeCell ref="C42:D42"/>
    <mergeCell ref="E42:F42"/>
    <mergeCell ref="G42:H42"/>
    <mergeCell ref="I42:J42"/>
    <mergeCell ref="K42:L42"/>
    <mergeCell ref="M42:N42"/>
    <mergeCell ref="O42:P42"/>
    <mergeCell ref="Q42:R42"/>
    <mergeCell ref="O40:P40"/>
    <mergeCell ref="Q40:R40"/>
    <mergeCell ref="Y42:Z42"/>
    <mergeCell ref="AE42:AF42"/>
    <mergeCell ref="AG42:AH42"/>
    <mergeCell ref="AE40:AF40"/>
    <mergeCell ref="AG40:AH40"/>
    <mergeCell ref="S40:T40"/>
    <mergeCell ref="U40:V40"/>
    <mergeCell ref="W40:X40"/>
    <mergeCell ref="C45:D45"/>
    <mergeCell ref="E45:F45"/>
    <mergeCell ref="G45:H45"/>
    <mergeCell ref="I45:J45"/>
    <mergeCell ref="K45:L45"/>
    <mergeCell ref="M45:N45"/>
    <mergeCell ref="O45:P45"/>
    <mergeCell ref="Q45:R45"/>
    <mergeCell ref="O43:P43"/>
    <mergeCell ref="Q43:R43"/>
    <mergeCell ref="C43:D43"/>
    <mergeCell ref="E43:F43"/>
    <mergeCell ref="G43:H43"/>
    <mergeCell ref="I43:J43"/>
    <mergeCell ref="K43:L43"/>
    <mergeCell ref="M43:N43"/>
    <mergeCell ref="C22:F24"/>
    <mergeCell ref="O31:R33"/>
    <mergeCell ref="K28:N30"/>
    <mergeCell ref="G25:J27"/>
    <mergeCell ref="AE43:AH45"/>
    <mergeCell ref="AA40:AD42"/>
    <mergeCell ref="W37:Z39"/>
    <mergeCell ref="S34:V36"/>
    <mergeCell ref="AJ16:AP16"/>
    <mergeCell ref="S45:T45"/>
    <mergeCell ref="U45:V45"/>
    <mergeCell ref="W45:X45"/>
    <mergeCell ref="Y45:Z45"/>
    <mergeCell ref="AA45:AB45"/>
    <mergeCell ref="AC45:AD45"/>
    <mergeCell ref="AA43:AB43"/>
    <mergeCell ref="AC43:AD43"/>
    <mergeCell ref="S43:T43"/>
    <mergeCell ref="U43:V43"/>
    <mergeCell ref="W43:X43"/>
    <mergeCell ref="Y43:Z43"/>
    <mergeCell ref="S42:T42"/>
    <mergeCell ref="U42:V42"/>
    <mergeCell ref="W42:X42"/>
  </mergeCells>
  <conditionalFormatting sqref="AF23">
    <cfRule type="expression" dxfId="173" priority="217" stopIfTrue="1">
      <formula>AE22&gt;C43</formula>
    </cfRule>
    <cfRule type="expression" dxfId="172" priority="218" stopIfTrue="1">
      <formula>IF(AE22="","",AE22=C43)</formula>
    </cfRule>
    <cfRule type="expression" dxfId="171" priority="219" stopIfTrue="1">
      <formula>AE22&lt;C43</formula>
    </cfRule>
  </conditionalFormatting>
  <conditionalFormatting sqref="D44">
    <cfRule type="expression" dxfId="170" priority="220" stopIfTrue="1">
      <formula>AE22&gt;C43</formula>
    </cfRule>
    <cfRule type="expression" dxfId="169" priority="221" stopIfTrue="1">
      <formula>IF(C43="","",AE22=C43)</formula>
    </cfRule>
    <cfRule type="expression" dxfId="168" priority="222" stopIfTrue="1">
      <formula>AE22&lt;C43</formula>
    </cfRule>
  </conditionalFormatting>
  <conditionalFormatting sqref="H23">
    <cfRule type="expression" dxfId="167" priority="142" stopIfTrue="1">
      <formula>G22&gt;C25</formula>
    </cfRule>
    <cfRule type="expression" dxfId="166" priority="143" stopIfTrue="1">
      <formula>IF(G22="","",G22=C25)</formula>
    </cfRule>
    <cfRule type="expression" dxfId="165" priority="144" stopIfTrue="1">
      <formula>G22&lt;C25</formula>
    </cfRule>
  </conditionalFormatting>
  <conditionalFormatting sqref="D26">
    <cfRule type="expression" dxfId="164" priority="136" stopIfTrue="1">
      <formula>G22&gt;C25</formula>
    </cfRule>
    <cfRule type="expression" dxfId="163" priority="137" stopIfTrue="1">
      <formula>IF(C25="","",G22=C25)</formula>
    </cfRule>
    <cfRule type="expression" dxfId="162" priority="138" stopIfTrue="1">
      <formula>G22&lt;C25</formula>
    </cfRule>
  </conditionalFormatting>
  <conditionalFormatting sqref="L26">
    <cfRule type="expression" dxfId="161" priority="130" stopIfTrue="1">
      <formula>K25&gt;G28</formula>
    </cfRule>
    <cfRule type="expression" dxfId="160" priority="131" stopIfTrue="1">
      <formula>IF(K25="","",K25=G28)</formula>
    </cfRule>
    <cfRule type="expression" dxfId="159" priority="132" stopIfTrue="1">
      <formula>K25&lt;G28</formula>
    </cfRule>
  </conditionalFormatting>
  <conditionalFormatting sqref="H29">
    <cfRule type="expression" dxfId="158" priority="124" stopIfTrue="1">
      <formula>K25&gt;G28</formula>
    </cfRule>
    <cfRule type="expression" dxfId="157" priority="125" stopIfTrue="1">
      <formula>IF(G28="","",K25=G28)</formula>
    </cfRule>
    <cfRule type="expression" dxfId="156" priority="126" stopIfTrue="1">
      <formula>K25&lt;G28</formula>
    </cfRule>
  </conditionalFormatting>
  <conditionalFormatting sqref="P23">
    <cfRule type="expression" dxfId="155" priority="115" stopIfTrue="1">
      <formula>O22&gt;C31</formula>
    </cfRule>
    <cfRule type="expression" dxfId="154" priority="116" stopIfTrue="1">
      <formula>IF(O22="","",O22=C31)</formula>
    </cfRule>
    <cfRule type="expression" dxfId="153" priority="117" stopIfTrue="1">
      <formula>O22&lt;C31</formula>
    </cfRule>
  </conditionalFormatting>
  <conditionalFormatting sqref="D32">
    <cfRule type="expression" dxfId="152" priority="109" stopIfTrue="1">
      <formula>O22&gt;C31</formula>
    </cfRule>
    <cfRule type="expression" dxfId="151" priority="110" stopIfTrue="1">
      <formula>IF(C31="","",O22=C31)</formula>
    </cfRule>
    <cfRule type="expression" dxfId="150" priority="111" stopIfTrue="1">
      <formula>O22&lt;C31</formula>
    </cfRule>
  </conditionalFormatting>
  <conditionalFormatting sqref="L23">
    <cfRule type="expression" dxfId="149" priority="151" stopIfTrue="1">
      <formula>K22&gt;C28</formula>
    </cfRule>
    <cfRule type="expression" dxfId="148" priority="152" stopIfTrue="1">
      <formula>IF(K22="","",K22=C28)</formula>
    </cfRule>
    <cfRule type="expression" dxfId="147" priority="153" stopIfTrue="1">
      <formula>K22&lt;C28</formula>
    </cfRule>
  </conditionalFormatting>
  <conditionalFormatting sqref="D29">
    <cfRule type="expression" dxfId="146" priority="187" stopIfTrue="1">
      <formula>K22&gt;C28</formula>
    </cfRule>
    <cfRule type="expression" dxfId="145" priority="188" stopIfTrue="1">
      <formula>IF(C28="","",K22=C28)</formula>
    </cfRule>
    <cfRule type="expression" dxfId="144" priority="189" stopIfTrue="1">
      <formula>K22&lt;C28</formula>
    </cfRule>
  </conditionalFormatting>
  <conditionalFormatting sqref="T23">
    <cfRule type="expression" dxfId="143" priority="163" stopIfTrue="1">
      <formula>S22&gt;C34</formula>
    </cfRule>
    <cfRule type="expression" dxfId="142" priority="164" stopIfTrue="1">
      <formula>IF(S22="","",S22=C34)</formula>
    </cfRule>
    <cfRule type="expression" dxfId="141" priority="165" stopIfTrue="1">
      <formula>S22&lt;C34</formula>
    </cfRule>
  </conditionalFormatting>
  <conditionalFormatting sqref="X23">
    <cfRule type="expression" dxfId="140" priority="169" stopIfTrue="1">
      <formula>W22&gt;C37</formula>
    </cfRule>
    <cfRule type="expression" dxfId="139" priority="170" stopIfTrue="1">
      <formula>IF(W22="","",W22=C37)</formula>
    </cfRule>
    <cfRule type="expression" dxfId="138" priority="171" stopIfTrue="1">
      <formula>W22&lt;C37</formula>
    </cfRule>
  </conditionalFormatting>
  <conditionalFormatting sqref="AB23">
    <cfRule type="expression" dxfId="137" priority="175" stopIfTrue="1">
      <formula>AA22&gt;C40</formula>
    </cfRule>
    <cfRule type="expression" dxfId="136" priority="176" stopIfTrue="1">
      <formula>IF(AA22="","",AA22=C40)</formula>
    </cfRule>
    <cfRule type="expression" dxfId="135" priority="177" stopIfTrue="1">
      <formula>AA22&lt;C40</formula>
    </cfRule>
  </conditionalFormatting>
  <conditionalFormatting sqref="D35">
    <cfRule type="expression" dxfId="134" priority="199" stopIfTrue="1">
      <formula>S22&gt;C34</formula>
    </cfRule>
    <cfRule type="expression" dxfId="133" priority="200" stopIfTrue="1">
      <formula>IF(C34="","",S22=C34)</formula>
    </cfRule>
    <cfRule type="expression" dxfId="132" priority="201" stopIfTrue="1">
      <formula>S22&lt;C34</formula>
    </cfRule>
  </conditionalFormatting>
  <conditionalFormatting sqref="D38">
    <cfRule type="expression" dxfId="131" priority="205" stopIfTrue="1">
      <formula>W22&gt;C37</formula>
    </cfRule>
    <cfRule type="expression" dxfId="130" priority="206" stopIfTrue="1">
      <formula>IF(C37="","",W22=C37)</formula>
    </cfRule>
    <cfRule type="expression" dxfId="129" priority="207" stopIfTrue="1">
      <formula>W22&lt;C37</formula>
    </cfRule>
  </conditionalFormatting>
  <conditionalFormatting sqref="D41">
    <cfRule type="expression" dxfId="128" priority="211" stopIfTrue="1">
      <formula>AA22&gt;C40</formula>
    </cfRule>
    <cfRule type="expression" dxfId="127" priority="212" stopIfTrue="1">
      <formula>IF(C40="","",AA22=C40)</formula>
    </cfRule>
    <cfRule type="expression" dxfId="126" priority="213" stopIfTrue="1">
      <formula>AA22&lt;C40</formula>
    </cfRule>
  </conditionalFormatting>
  <conditionalFormatting sqref="P26">
    <cfRule type="expression" dxfId="125" priority="106" stopIfTrue="1">
      <formula>O25&gt;G31</formula>
    </cfRule>
    <cfRule type="expression" dxfId="124" priority="107" stopIfTrue="1">
      <formula>IF(O25="","",O25=G31)</formula>
    </cfRule>
    <cfRule type="expression" dxfId="123" priority="108" stopIfTrue="1">
      <formula>O25&lt;G31</formula>
    </cfRule>
  </conditionalFormatting>
  <conditionalFormatting sqref="T26">
    <cfRule type="expression" dxfId="122" priority="157" stopIfTrue="1">
      <formula>S25&gt;G34</formula>
    </cfRule>
    <cfRule type="expression" dxfId="121" priority="158" stopIfTrue="1">
      <formula>IF(S25="","",S25=G34)</formula>
    </cfRule>
    <cfRule type="expression" dxfId="120" priority="159" stopIfTrue="1">
      <formula>S25&lt;G34</formula>
    </cfRule>
  </conditionalFormatting>
  <conditionalFormatting sqref="X26">
    <cfRule type="expression" dxfId="119" priority="103" stopIfTrue="1">
      <formula>W25&gt;G37</formula>
    </cfRule>
    <cfRule type="expression" dxfId="118" priority="104" stopIfTrue="1">
      <formula>IF(W25="","",W25=G37)</formula>
    </cfRule>
    <cfRule type="expression" dxfId="117" priority="105" stopIfTrue="1">
      <formula>W25&lt;G37</formula>
    </cfRule>
  </conditionalFormatting>
  <conditionalFormatting sqref="AB26">
    <cfRule type="expression" dxfId="116" priority="100" stopIfTrue="1">
      <formula>AA25&gt;G40</formula>
    </cfRule>
    <cfRule type="expression" dxfId="115" priority="101" stopIfTrue="1">
      <formula>IF(AA25="","",AA25=G40)</formula>
    </cfRule>
    <cfRule type="expression" dxfId="114" priority="102" stopIfTrue="1">
      <formula>AA25&lt;G40</formula>
    </cfRule>
  </conditionalFormatting>
  <conditionalFormatting sqref="AF26">
    <cfRule type="expression" dxfId="113" priority="97" stopIfTrue="1">
      <formula>AE25&gt;G43</formula>
    </cfRule>
    <cfRule type="expression" dxfId="112" priority="98" stopIfTrue="1">
      <formula>IF(AE25="","",AE25=G43)</formula>
    </cfRule>
    <cfRule type="expression" dxfId="111" priority="99" stopIfTrue="1">
      <formula>AE25&lt;G43</formula>
    </cfRule>
  </conditionalFormatting>
  <conditionalFormatting sqref="H32">
    <cfRule type="expression" dxfId="110" priority="94" stopIfTrue="1">
      <formula>O25&gt;G31</formula>
    </cfRule>
    <cfRule type="expression" dxfId="109" priority="95" stopIfTrue="1">
      <formula>IF(G31="","",O25=G31)</formula>
    </cfRule>
    <cfRule type="expression" dxfId="108" priority="96" stopIfTrue="1">
      <formula>O25&lt;G31</formula>
    </cfRule>
  </conditionalFormatting>
  <conditionalFormatting sqref="H35">
    <cfRule type="expression" dxfId="107" priority="193" stopIfTrue="1">
      <formula>S25&gt;G34</formula>
    </cfRule>
    <cfRule type="expression" dxfId="106" priority="194" stopIfTrue="1">
      <formula>IF(G34="","",S25=G34)</formula>
    </cfRule>
    <cfRule type="expression" dxfId="105" priority="195" stopIfTrue="1">
      <formula>S25&lt;G34</formula>
    </cfRule>
  </conditionalFormatting>
  <conditionalFormatting sqref="H38">
    <cfRule type="expression" dxfId="104" priority="91" stopIfTrue="1">
      <formula>W25&gt;G37</formula>
    </cfRule>
    <cfRule type="expression" dxfId="103" priority="92" stopIfTrue="1">
      <formula>IF(G37="","",W25=G37)</formula>
    </cfRule>
    <cfRule type="expression" dxfId="102" priority="93" stopIfTrue="1">
      <formula>W25&lt;G37</formula>
    </cfRule>
  </conditionalFormatting>
  <conditionalFormatting sqref="H41">
    <cfRule type="expression" dxfId="101" priority="88" stopIfTrue="1">
      <formula>AA25&gt;G40</formula>
    </cfRule>
    <cfRule type="expression" dxfId="100" priority="89" stopIfTrue="1">
      <formula>IF(G40="","",AA25=G40)</formula>
    </cfRule>
    <cfRule type="expression" dxfId="99" priority="90" stopIfTrue="1">
      <formula>AA25&lt;G40</formula>
    </cfRule>
  </conditionalFormatting>
  <conditionalFormatting sqref="H44">
    <cfRule type="expression" dxfId="98" priority="85" stopIfTrue="1">
      <formula>AE25&gt;G43</formula>
    </cfRule>
    <cfRule type="expression" dxfId="97" priority="86" stopIfTrue="1">
      <formula>IF(G43="","",AE25=G43)</formula>
    </cfRule>
    <cfRule type="expression" dxfId="96" priority="87" stopIfTrue="1">
      <formula>AE25&lt;G43</formula>
    </cfRule>
  </conditionalFormatting>
  <conditionalFormatting sqref="P29">
    <cfRule type="expression" dxfId="95" priority="145" stopIfTrue="1">
      <formula>O28&gt;K31</formula>
    </cfRule>
    <cfRule type="expression" dxfId="94" priority="146" stopIfTrue="1">
      <formula>IF(O28="","",O28=K31)</formula>
    </cfRule>
    <cfRule type="expression" dxfId="93" priority="147" stopIfTrue="1">
      <formula>O28&lt;K31</formula>
    </cfRule>
  </conditionalFormatting>
  <conditionalFormatting sqref="T29">
    <cfRule type="expression" dxfId="92" priority="82" stopIfTrue="1">
      <formula>S28&gt;K34</formula>
    </cfRule>
    <cfRule type="expression" dxfId="91" priority="83" stopIfTrue="1">
      <formula>IF(S28="","",S28=K34)</formula>
    </cfRule>
    <cfRule type="expression" dxfId="90" priority="84" stopIfTrue="1">
      <formula>S28&lt;K34</formula>
    </cfRule>
  </conditionalFormatting>
  <conditionalFormatting sqref="X29">
    <cfRule type="expression" dxfId="89" priority="79" stopIfTrue="1">
      <formula>W28&gt;K37</formula>
    </cfRule>
    <cfRule type="expression" dxfId="88" priority="80" stopIfTrue="1">
      <formula>IF(W28="","",W28=K37)</formula>
    </cfRule>
    <cfRule type="expression" dxfId="87" priority="81" stopIfTrue="1">
      <formula>W28&lt;K37</formula>
    </cfRule>
  </conditionalFormatting>
  <conditionalFormatting sqref="AB29">
    <cfRule type="expression" dxfId="86" priority="76" stopIfTrue="1">
      <formula>AA28&gt;K40</formula>
    </cfRule>
    <cfRule type="expression" dxfId="85" priority="77" stopIfTrue="1">
      <formula>IF(AA28="","",AA28=K40)</formula>
    </cfRule>
    <cfRule type="expression" dxfId="84" priority="78" stopIfTrue="1">
      <formula>AA28&lt;K40</formula>
    </cfRule>
  </conditionalFormatting>
  <conditionalFormatting sqref="AF29">
    <cfRule type="expression" dxfId="83" priority="73" stopIfTrue="1">
      <formula>AE28&gt;K43</formula>
    </cfRule>
    <cfRule type="expression" dxfId="82" priority="74" stopIfTrue="1">
      <formula>IF(AE28="","",AE28=K43)</formula>
    </cfRule>
    <cfRule type="expression" dxfId="81" priority="75" stopIfTrue="1">
      <formula>AE28&lt;K43</formula>
    </cfRule>
  </conditionalFormatting>
  <conditionalFormatting sqref="L32">
    <cfRule type="expression" dxfId="80" priority="181" stopIfTrue="1">
      <formula>O28&gt;K31</formula>
    </cfRule>
    <cfRule type="expression" dxfId="79" priority="182" stopIfTrue="1">
      <formula>IF(K31="","",O28=K31)</formula>
    </cfRule>
    <cfRule type="expression" dxfId="78" priority="183" stopIfTrue="1">
      <formula>O28&lt;K31</formula>
    </cfRule>
  </conditionalFormatting>
  <conditionalFormatting sqref="L35">
    <cfRule type="expression" dxfId="77" priority="70" stopIfTrue="1">
      <formula>S28&gt;K34</formula>
    </cfRule>
    <cfRule type="expression" dxfId="76" priority="71" stopIfTrue="1">
      <formula>IF(K34="","",S28=K34)</formula>
    </cfRule>
    <cfRule type="expression" dxfId="75" priority="72" stopIfTrue="1">
      <formula>S28&lt;K34</formula>
    </cfRule>
  </conditionalFormatting>
  <conditionalFormatting sqref="L38">
    <cfRule type="expression" dxfId="74" priority="67" stopIfTrue="1">
      <formula>W28&gt;K37</formula>
    </cfRule>
    <cfRule type="expression" dxfId="73" priority="68" stopIfTrue="1">
      <formula>IF(K37="","",W28=K37)</formula>
    </cfRule>
    <cfRule type="expression" dxfId="72" priority="69" stopIfTrue="1">
      <formula>W28&lt;K37</formula>
    </cfRule>
  </conditionalFormatting>
  <conditionalFormatting sqref="L41">
    <cfRule type="expression" dxfId="71" priority="64" stopIfTrue="1">
      <formula>AA28&gt;K40</formula>
    </cfRule>
    <cfRule type="expression" dxfId="70" priority="65" stopIfTrue="1">
      <formula>IF(K40="","",AA28=K40)</formula>
    </cfRule>
    <cfRule type="expression" dxfId="69" priority="66" stopIfTrue="1">
      <formula>AA28&lt;K40</formula>
    </cfRule>
  </conditionalFormatting>
  <conditionalFormatting sqref="L44">
    <cfRule type="expression" dxfId="68" priority="61" stopIfTrue="1">
      <formula>AE28&gt;K43</formula>
    </cfRule>
    <cfRule type="expression" dxfId="67" priority="62" stopIfTrue="1">
      <formula>IF(K43="","",AE28=K43)</formula>
    </cfRule>
    <cfRule type="expression" dxfId="66" priority="63" stopIfTrue="1">
      <formula>AE28&lt;K43</formula>
    </cfRule>
  </conditionalFormatting>
  <conditionalFormatting sqref="T32">
    <cfRule type="expression" dxfId="65" priority="58" stopIfTrue="1">
      <formula>S31&gt;O34</formula>
    </cfRule>
    <cfRule type="expression" dxfId="64" priority="59" stopIfTrue="1">
      <formula>IF(S31="","",S31=O34)</formula>
    </cfRule>
    <cfRule type="expression" dxfId="63" priority="60" stopIfTrue="1">
      <formula>S31&lt;O34</formula>
    </cfRule>
  </conditionalFormatting>
  <conditionalFormatting sqref="X32">
    <cfRule type="expression" dxfId="62" priority="55" stopIfTrue="1">
      <formula>W31&gt;O37</formula>
    </cfRule>
    <cfRule type="expression" dxfId="61" priority="56" stopIfTrue="1">
      <formula>IF(W31="","",W31=O37)</formula>
    </cfRule>
    <cfRule type="expression" dxfId="60" priority="57" stopIfTrue="1">
      <formula>W31&lt;O37</formula>
    </cfRule>
  </conditionalFormatting>
  <conditionalFormatting sqref="AB32">
    <cfRule type="expression" dxfId="59" priority="52" stopIfTrue="1">
      <formula>AA31&gt;O40</formula>
    </cfRule>
    <cfRule type="expression" dxfId="58" priority="53" stopIfTrue="1">
      <formula>IF(AA31="","",AA31=O40)</formula>
    </cfRule>
    <cfRule type="expression" dxfId="57" priority="54" stopIfTrue="1">
      <formula>AA31&lt;O40</formula>
    </cfRule>
  </conditionalFormatting>
  <conditionalFormatting sqref="AF32">
    <cfRule type="expression" dxfId="56" priority="49" stopIfTrue="1">
      <formula>AE31&gt;O43</formula>
    </cfRule>
    <cfRule type="expression" dxfId="55" priority="50" stopIfTrue="1">
      <formula>IF(AE31="","",AE31=O43)</formula>
    </cfRule>
    <cfRule type="expression" dxfId="54" priority="51" stopIfTrue="1">
      <formula>AE31&lt;O43</formula>
    </cfRule>
  </conditionalFormatting>
  <conditionalFormatting sqref="P35">
    <cfRule type="expression" dxfId="53" priority="46" stopIfTrue="1">
      <formula>S31&gt;O34</formula>
    </cfRule>
    <cfRule type="expression" dxfId="52" priority="47" stopIfTrue="1">
      <formula>IF(O34="","",S31=O34)</formula>
    </cfRule>
    <cfRule type="expression" dxfId="51" priority="48" stopIfTrue="1">
      <formula>S31&lt;O34</formula>
    </cfRule>
  </conditionalFormatting>
  <conditionalFormatting sqref="P38">
    <cfRule type="expression" dxfId="50" priority="43" stopIfTrue="1">
      <formula>W31&gt;O37</formula>
    </cfRule>
    <cfRule type="expression" dxfId="49" priority="44" stopIfTrue="1">
      <formula>IF(O37="","",W31=O37)</formula>
    </cfRule>
    <cfRule type="expression" dxfId="48" priority="45" stopIfTrue="1">
      <formula>W31&lt;O37</formula>
    </cfRule>
  </conditionalFormatting>
  <conditionalFormatting sqref="P41">
    <cfRule type="expression" dxfId="47" priority="40" stopIfTrue="1">
      <formula>AA31&gt;O40</formula>
    </cfRule>
    <cfRule type="expression" dxfId="46" priority="41" stopIfTrue="1">
      <formula>IF(O40="","",AA31=O40)</formula>
    </cfRule>
    <cfRule type="expression" dxfId="45" priority="42" stopIfTrue="1">
      <formula>AA31&lt;O40</formula>
    </cfRule>
  </conditionalFormatting>
  <conditionalFormatting sqref="P44">
    <cfRule type="expression" dxfId="44" priority="37" stopIfTrue="1">
      <formula>AE31&gt;O43</formula>
    </cfRule>
    <cfRule type="expression" dxfId="43" priority="38" stopIfTrue="1">
      <formula>IF(O43="","",AE31=O43)</formula>
    </cfRule>
    <cfRule type="expression" dxfId="42" priority="39" stopIfTrue="1">
      <formula>AE31&lt;O43</formula>
    </cfRule>
  </conditionalFormatting>
  <conditionalFormatting sqref="X35">
    <cfRule type="expression" dxfId="41" priority="34" stopIfTrue="1">
      <formula>W34&gt;S37</formula>
    </cfRule>
    <cfRule type="expression" dxfId="40" priority="35" stopIfTrue="1">
      <formula>IF(W34="","",W34=S37)</formula>
    </cfRule>
    <cfRule type="expression" dxfId="39" priority="36" stopIfTrue="1">
      <formula>W34&lt;S37</formula>
    </cfRule>
  </conditionalFormatting>
  <conditionalFormatting sqref="AB35">
    <cfRule type="expression" dxfId="38" priority="31" stopIfTrue="1">
      <formula>AA34&gt;S40</formula>
    </cfRule>
    <cfRule type="expression" dxfId="37" priority="32" stopIfTrue="1">
      <formula>IF(AA34="","",AA34=S40)</formula>
    </cfRule>
    <cfRule type="expression" dxfId="36" priority="33" stopIfTrue="1">
      <formula>AA34&lt;S40</formula>
    </cfRule>
  </conditionalFormatting>
  <conditionalFormatting sqref="AF35">
    <cfRule type="expression" dxfId="35" priority="28" stopIfTrue="1">
      <formula>AE34&gt;S43</formula>
    </cfRule>
    <cfRule type="expression" dxfId="34" priority="29" stopIfTrue="1">
      <formula>IF(AE34="","",AE34=S43)</formula>
    </cfRule>
    <cfRule type="expression" dxfId="33" priority="30" stopIfTrue="1">
      <formula>AE34&lt;S43</formula>
    </cfRule>
  </conditionalFormatting>
  <conditionalFormatting sqref="T38">
    <cfRule type="expression" dxfId="32" priority="25" stopIfTrue="1">
      <formula>W34&gt;S37</formula>
    </cfRule>
    <cfRule type="expression" dxfId="31" priority="26" stopIfTrue="1">
      <formula>IF(S37="","",W34=S37)</formula>
    </cfRule>
    <cfRule type="expression" dxfId="30" priority="27" stopIfTrue="1">
      <formula>W34&lt;S37</formula>
    </cfRule>
  </conditionalFormatting>
  <conditionalFormatting sqref="T41">
    <cfRule type="expression" dxfId="29" priority="22" stopIfTrue="1">
      <formula>AA34&gt;S40</formula>
    </cfRule>
    <cfRule type="expression" dxfId="28" priority="23" stopIfTrue="1">
      <formula>IF(S40="","",AA34=S40)</formula>
    </cfRule>
    <cfRule type="expression" dxfId="27" priority="24" stopIfTrue="1">
      <formula>AA34&lt;S40</formula>
    </cfRule>
  </conditionalFormatting>
  <conditionalFormatting sqref="T44">
    <cfRule type="expression" dxfId="26" priority="19" stopIfTrue="1">
      <formula>AE34&gt;S43</formula>
    </cfRule>
    <cfRule type="expression" dxfId="25" priority="20" stopIfTrue="1">
      <formula>IF(S43="","",AE34=S43)</formula>
    </cfRule>
    <cfRule type="expression" dxfId="24" priority="21" stopIfTrue="1">
      <formula>AE34&lt;S43</formula>
    </cfRule>
  </conditionalFormatting>
  <conditionalFormatting sqref="AB38">
    <cfRule type="expression" dxfId="23" priority="16" stopIfTrue="1">
      <formula>AA37&gt;W40</formula>
    </cfRule>
    <cfRule type="expression" dxfId="22" priority="17" stopIfTrue="1">
      <formula>IF(AA37="","",AA37=W40)</formula>
    </cfRule>
    <cfRule type="expression" dxfId="21" priority="18" stopIfTrue="1">
      <formula>AA37&lt;W40</formula>
    </cfRule>
  </conditionalFormatting>
  <conditionalFormatting sqref="AF38">
    <cfRule type="expression" dxfId="20" priority="13" stopIfTrue="1">
      <formula>AE37&gt;W43</formula>
    </cfRule>
    <cfRule type="expression" dxfId="19" priority="14" stopIfTrue="1">
      <formula>IF(AE37="","",AE37=W43)</formula>
    </cfRule>
    <cfRule type="expression" dxfId="18" priority="15" stopIfTrue="1">
      <formula>AE37&lt;W43</formula>
    </cfRule>
  </conditionalFormatting>
  <conditionalFormatting sqref="X41">
    <cfRule type="expression" dxfId="17" priority="10" stopIfTrue="1">
      <formula>AA37&gt;W40</formula>
    </cfRule>
    <cfRule type="expression" dxfId="16" priority="11" stopIfTrue="1">
      <formula>IF(W40="","",AA37=W40)</formula>
    </cfRule>
    <cfRule type="expression" dxfId="15" priority="12" stopIfTrue="1">
      <formula>AA37&lt;W40</formula>
    </cfRule>
  </conditionalFormatting>
  <conditionalFormatting sqref="X44">
    <cfRule type="expression" dxfId="14" priority="7" stopIfTrue="1">
      <formula>AE37&gt;W43</formula>
    </cfRule>
    <cfRule type="expression" dxfId="13" priority="8" stopIfTrue="1">
      <formula>IF(W43="","",AE37=W43)</formula>
    </cfRule>
    <cfRule type="expression" dxfId="12" priority="9" stopIfTrue="1">
      <formula>AE37&lt;W43</formula>
    </cfRule>
  </conditionalFormatting>
  <conditionalFormatting sqref="AF41">
    <cfRule type="expression" dxfId="11" priority="4" stopIfTrue="1">
      <formula>AE40&gt;AA43</formula>
    </cfRule>
    <cfRule type="expression" dxfId="10" priority="5" stopIfTrue="1">
      <formula>IF(AE40="","",AE40=AA43)</formula>
    </cfRule>
    <cfRule type="expression" dxfId="9" priority="6" stopIfTrue="1">
      <formula>AE40&lt;AA43</formula>
    </cfRule>
  </conditionalFormatting>
  <conditionalFormatting sqref="AB44">
    <cfRule type="expression" dxfId="8" priority="1" stopIfTrue="1">
      <formula>AE40&gt;AA43</formula>
    </cfRule>
    <cfRule type="expression" dxfId="7" priority="2" stopIfTrue="1">
      <formula>IF(AA43="","",AE40=AA43)</formula>
    </cfRule>
    <cfRule type="expression" dxfId="6" priority="3" stopIfTrue="1">
      <formula>AE40&lt;AA43</formula>
    </cfRule>
  </conditionalFormatting>
  <printOptions horizontalCentered="1"/>
  <pageMargins left="0.25" right="0.25" top="0.75" bottom="0.75" header="0.3" footer="0.3"/>
  <pageSetup paperSize="9" scale="77" orientation="landscape" horizontalDpi="4294967292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zoomScaleNormal="100" workbookViewId="0">
      <selection sqref="A1:O1"/>
    </sheetView>
  </sheetViews>
  <sheetFormatPr baseColWidth="10" defaultColWidth="14.44140625" defaultRowHeight="14.4" x14ac:dyDescent="0.3"/>
  <cols>
    <col min="1" max="1" width="18.33203125" style="87" customWidth="1"/>
    <col min="2" max="7" width="5.5546875" style="87" customWidth="1"/>
    <col min="8" max="8" width="8" style="87" customWidth="1"/>
    <col min="9" max="9" width="18.33203125" style="87" customWidth="1"/>
    <col min="10" max="15" width="5.5546875" style="87" customWidth="1"/>
    <col min="16" max="16384" width="14.44140625" style="87"/>
  </cols>
  <sheetData>
    <row r="1" spans="1:15" x14ac:dyDescent="0.3">
      <c r="A1" s="172" t="s">
        <v>29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8"/>
    </row>
    <row r="2" spans="1:15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x14ac:dyDescent="0.3">
      <c r="A3" s="95" t="s">
        <v>16</v>
      </c>
      <c r="B3" s="179" t="s">
        <v>30</v>
      </c>
      <c r="C3" s="96"/>
      <c r="D3" s="96"/>
      <c r="E3" s="96"/>
      <c r="F3" s="96"/>
      <c r="G3" s="97"/>
      <c r="H3" s="94"/>
      <c r="I3" s="94"/>
      <c r="J3" s="94"/>
      <c r="K3" s="94"/>
      <c r="L3" s="94"/>
      <c r="M3" s="94"/>
      <c r="N3" s="94"/>
      <c r="O3" s="94"/>
    </row>
    <row r="4" spans="1:15" x14ac:dyDescent="0.3">
      <c r="A4" s="95" t="s">
        <v>17</v>
      </c>
      <c r="B4" s="179" t="s">
        <v>31</v>
      </c>
      <c r="C4" s="96"/>
      <c r="D4" s="96"/>
      <c r="E4" s="96"/>
      <c r="F4" s="96"/>
      <c r="G4" s="94"/>
      <c r="H4" s="94"/>
      <c r="I4" s="94"/>
      <c r="J4" s="94"/>
      <c r="K4" s="94"/>
      <c r="L4" s="94"/>
      <c r="M4" s="94"/>
      <c r="N4" s="94"/>
      <c r="O4" s="94"/>
    </row>
    <row r="5" spans="1:15" x14ac:dyDescent="0.3">
      <c r="A5" s="95" t="s">
        <v>18</v>
      </c>
      <c r="B5" s="179" t="s">
        <v>25</v>
      </c>
      <c r="C5" s="96"/>
      <c r="D5" s="96"/>
      <c r="E5" s="96"/>
      <c r="F5" s="96"/>
      <c r="G5" s="97"/>
      <c r="H5" s="94"/>
      <c r="I5" s="94"/>
      <c r="J5" s="94"/>
      <c r="K5" s="94"/>
      <c r="L5" s="94"/>
      <c r="M5" s="94"/>
      <c r="N5" s="94"/>
      <c r="O5" s="94"/>
    </row>
    <row r="6" spans="1:15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15" x14ac:dyDescent="0.3">
      <c r="A7" s="99" t="s">
        <v>19</v>
      </c>
      <c r="B7" s="99" t="s">
        <v>7</v>
      </c>
      <c r="C7" s="99" t="s">
        <v>0</v>
      </c>
      <c r="D7" s="99" t="s">
        <v>8</v>
      </c>
      <c r="E7" s="99" t="s">
        <v>2</v>
      </c>
      <c r="F7" s="99" t="s">
        <v>9</v>
      </c>
      <c r="G7" s="99" t="s">
        <v>20</v>
      </c>
      <c r="H7" s="98"/>
      <c r="I7" s="99" t="s">
        <v>21</v>
      </c>
      <c r="J7" s="99" t="s">
        <v>7</v>
      </c>
      <c r="K7" s="99" t="s">
        <v>0</v>
      </c>
      <c r="L7" s="99" t="s">
        <v>8</v>
      </c>
      <c r="M7" s="99" t="s">
        <v>2</v>
      </c>
      <c r="N7" s="99" t="s">
        <v>9</v>
      </c>
      <c r="O7" s="99" t="s">
        <v>20</v>
      </c>
    </row>
    <row r="8" spans="1:15" ht="15" thickBot="1" x14ac:dyDescent="0.3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5" x14ac:dyDescent="0.3">
      <c r="A9" s="100"/>
      <c r="B9" s="90" t="str">
        <f>IF(C9&lt;&gt;"",IF(C9&gt;C10,2,IF(C9&lt;C10,0,IF(C9=C10,IF(G9&gt;G10,2,IF(G9&lt;G10,0,""))))),"")</f>
        <v/>
      </c>
      <c r="C9" s="101"/>
      <c r="D9" s="101"/>
      <c r="E9" s="101"/>
      <c r="F9" s="102" t="e">
        <f>TRUNC(C9/D9,2)</f>
        <v>#DIV/0!</v>
      </c>
      <c r="G9" s="103"/>
      <c r="H9" s="98"/>
      <c r="I9" s="98"/>
      <c r="J9" s="98"/>
      <c r="K9" s="98"/>
      <c r="L9" s="98"/>
      <c r="M9" s="98"/>
      <c r="N9" s="98"/>
      <c r="O9" s="98"/>
    </row>
    <row r="10" spans="1:15" ht="15" thickBot="1" x14ac:dyDescent="0.35">
      <c r="A10" s="104"/>
      <c r="B10" s="91" t="str">
        <f>IF(C10&lt;&gt;"",IF(C10&gt;C9,2,IF(C10&lt;C9,0,IF(C10=C9,IF(G10&gt;G9,2,IF(G10&lt;G9,0,""))))),"")</f>
        <v/>
      </c>
      <c r="C10" s="105"/>
      <c r="D10" s="105"/>
      <c r="E10" s="105"/>
      <c r="F10" s="106" t="e">
        <f>TRUNC(C10/D10,2)</f>
        <v>#DIV/0!</v>
      </c>
      <c r="G10" s="107"/>
      <c r="H10" s="98"/>
      <c r="I10" s="98"/>
      <c r="J10" s="98"/>
      <c r="K10" s="98"/>
      <c r="L10" s="98"/>
      <c r="M10" s="98"/>
      <c r="N10" s="98"/>
      <c r="O10" s="98"/>
    </row>
    <row r="11" spans="1:15" x14ac:dyDescent="0.3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</row>
    <row r="12" spans="1:15" ht="15" thickBot="1" x14ac:dyDescent="0.3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</row>
    <row r="13" spans="1:15" x14ac:dyDescent="0.3">
      <c r="A13" s="98"/>
      <c r="B13" s="98"/>
      <c r="C13" s="98"/>
      <c r="D13" s="98"/>
      <c r="E13" s="98"/>
      <c r="F13" s="98"/>
      <c r="G13" s="98"/>
      <c r="H13" s="98"/>
      <c r="I13" s="92" t="str">
        <f>IF(OR(B9="",B10="")," ",IF(B9=2,A9,A10))</f>
        <v xml:space="preserve"> </v>
      </c>
      <c r="J13" s="90" t="str">
        <f>IF(K13&lt;&gt;"",IF(K13&gt;K14,2,IF(K13&lt;K14,0,IF(K13=K14,IF(O13&gt;O14,2,IF(O13&lt;O14,0,""))))),"")</f>
        <v/>
      </c>
      <c r="K13" s="101"/>
      <c r="L13" s="101"/>
      <c r="M13" s="101"/>
      <c r="N13" s="102" t="e">
        <f>TRUNC(K13/L13,2)</f>
        <v>#DIV/0!</v>
      </c>
      <c r="O13" s="103"/>
    </row>
    <row r="14" spans="1:15" ht="15" thickBot="1" x14ac:dyDescent="0.35">
      <c r="A14" s="98"/>
      <c r="B14" s="98"/>
      <c r="C14" s="98"/>
      <c r="D14" s="98"/>
      <c r="E14" s="98"/>
      <c r="F14" s="98"/>
      <c r="G14" s="98"/>
      <c r="H14" s="98"/>
      <c r="I14" s="93" t="str">
        <f>IF(OR(B17="",B18="")," ",IF(B17=2,A17,A18))</f>
        <v xml:space="preserve"> </v>
      </c>
      <c r="J14" s="91" t="str">
        <f>IF(K14&lt;&gt;"",IF(K14&gt;K13,2,IF(K14&lt;K13,0,IF(K14=K13,IF(O14&gt;O13,2,IF(O14&lt;O13,0,""))))),"")</f>
        <v/>
      </c>
      <c r="K14" s="105"/>
      <c r="L14" s="105"/>
      <c r="M14" s="105"/>
      <c r="N14" s="106" t="e">
        <f>TRUNC(K14/L14,2)</f>
        <v>#DIV/0!</v>
      </c>
      <c r="O14" s="107"/>
    </row>
    <row r="15" spans="1:15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</row>
    <row r="16" spans="1:15" ht="15" thickBot="1" x14ac:dyDescent="0.3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</row>
    <row r="17" spans="1:15" x14ac:dyDescent="0.3">
      <c r="A17" s="100"/>
      <c r="B17" s="90" t="str">
        <f>IF(C17&lt;&gt;"",IF(C17&gt;C18,2,IF(C17&lt;C18,0,IF(C17=C18,IF(G17&gt;G18,2,IF(G17&lt;G18,0,""))))),"")</f>
        <v/>
      </c>
      <c r="C17" s="101"/>
      <c r="D17" s="101"/>
      <c r="E17" s="101"/>
      <c r="F17" s="102" t="e">
        <f>TRUNC(C17/D17,2)</f>
        <v>#DIV/0!</v>
      </c>
      <c r="G17" s="103"/>
      <c r="H17" s="98"/>
      <c r="I17" s="98"/>
      <c r="J17" s="98"/>
      <c r="K17" s="98"/>
      <c r="L17" s="98"/>
      <c r="M17" s="98"/>
      <c r="N17" s="98"/>
      <c r="O17" s="98"/>
    </row>
    <row r="18" spans="1:15" ht="15" thickBot="1" x14ac:dyDescent="0.35">
      <c r="A18" s="104"/>
      <c r="B18" s="91" t="str">
        <f>IF(C18&lt;&gt;"",IF(C18&gt;C17,2,IF(C18&lt;C17,0,IF(C18=C17,IF(G18&gt;G17,2,IF(G18&lt;G17,0,""))))),"")</f>
        <v/>
      </c>
      <c r="C18" s="105"/>
      <c r="D18" s="105"/>
      <c r="E18" s="105"/>
      <c r="F18" s="106" t="e">
        <f>TRUNC(C18/D18,2)</f>
        <v>#DIV/0!</v>
      </c>
      <c r="G18" s="107"/>
      <c r="H18" s="98"/>
      <c r="I18" s="98"/>
      <c r="J18" s="98"/>
      <c r="K18" s="98"/>
      <c r="L18" s="98"/>
      <c r="M18" s="98"/>
      <c r="N18" s="98"/>
      <c r="O18" s="98"/>
    </row>
    <row r="19" spans="1:15" x14ac:dyDescent="0.3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</row>
    <row r="20" spans="1:15" x14ac:dyDescent="0.3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</row>
    <row r="21" spans="1:15" x14ac:dyDescent="0.3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</row>
    <row r="22" spans="1:15" x14ac:dyDescent="0.3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</row>
    <row r="23" spans="1:15" x14ac:dyDescent="0.3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</row>
    <row r="24" spans="1:15" x14ac:dyDescent="0.3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</row>
    <row r="25" spans="1:15" x14ac:dyDescent="0.3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</row>
    <row r="26" spans="1:15" x14ac:dyDescent="0.3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</row>
    <row r="27" spans="1:15" x14ac:dyDescent="0.3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</row>
    <row r="28" spans="1:15" x14ac:dyDescent="0.3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</row>
    <row r="29" spans="1:15" x14ac:dyDescent="0.3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</row>
    <row r="30" spans="1:15" x14ac:dyDescent="0.3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</row>
    <row r="31" spans="1:15" x14ac:dyDescent="0.3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  <row r="32" spans="1:15" x14ac:dyDescent="0.3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</row>
    <row r="33" spans="1:15" x14ac:dyDescent="0.3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</row>
    <row r="34" spans="1:15" x14ac:dyDescent="0.3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1:15" x14ac:dyDescent="0.3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</row>
    <row r="36" spans="1:15" x14ac:dyDescent="0.3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</row>
    <row r="37" spans="1:15" x14ac:dyDescent="0.3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8" spans="1:15" x14ac:dyDescent="0.3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</row>
    <row r="39" spans="1:15" x14ac:dyDescent="0.3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</row>
    <row r="40" spans="1:15" x14ac:dyDescent="0.3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</row>
    <row r="41" spans="1:15" x14ac:dyDescent="0.3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</row>
    <row r="42" spans="1:15" x14ac:dyDescent="0.3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5" x14ac:dyDescent="0.3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</row>
    <row r="44" spans="1:15" x14ac:dyDescent="0.3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</row>
    <row r="45" spans="1:15" x14ac:dyDescent="0.3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</row>
    <row r="46" spans="1:15" x14ac:dyDescent="0.3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</row>
    <row r="47" spans="1:15" x14ac:dyDescent="0.3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</row>
    <row r="48" spans="1:15" x14ac:dyDescent="0.3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</row>
    <row r="49" spans="1:15" x14ac:dyDescent="0.3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1:15" x14ac:dyDescent="0.3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</row>
    <row r="51" spans="1:15" x14ac:dyDescent="0.3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</row>
    <row r="52" spans="1:15" x14ac:dyDescent="0.3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</row>
    <row r="53" spans="1:15" x14ac:dyDescent="0.3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</row>
    <row r="54" spans="1:15" x14ac:dyDescent="0.3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</row>
    <row r="55" spans="1:15" x14ac:dyDescent="0.3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</row>
    <row r="56" spans="1:15" x14ac:dyDescent="0.3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</row>
    <row r="57" spans="1:15" x14ac:dyDescent="0.3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</row>
    <row r="58" spans="1:15" x14ac:dyDescent="0.3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</row>
    <row r="59" spans="1:15" x14ac:dyDescent="0.3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</row>
    <row r="60" spans="1:15" x14ac:dyDescent="0.3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</row>
    <row r="61" spans="1:15" x14ac:dyDescent="0.3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</row>
    <row r="62" spans="1:15" x14ac:dyDescent="0.3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</row>
    <row r="63" spans="1:15" x14ac:dyDescent="0.3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</row>
    <row r="64" spans="1:15" x14ac:dyDescent="0.3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</row>
    <row r="65" spans="1:15" x14ac:dyDescent="0.3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</row>
    <row r="66" spans="1:15" x14ac:dyDescent="0.3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</row>
    <row r="67" spans="1:15" x14ac:dyDescent="0.3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</row>
    <row r="68" spans="1:15" x14ac:dyDescent="0.3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</row>
    <row r="69" spans="1:15" x14ac:dyDescent="0.3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</row>
    <row r="70" spans="1:15" x14ac:dyDescent="0.3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</row>
    <row r="71" spans="1:15" x14ac:dyDescent="0.3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</row>
    <row r="72" spans="1:15" x14ac:dyDescent="0.3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</row>
    <row r="73" spans="1:15" x14ac:dyDescent="0.3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</row>
    <row r="74" spans="1:15" x14ac:dyDescent="0.3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</row>
    <row r="75" spans="1:15" x14ac:dyDescent="0.3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</row>
    <row r="76" spans="1:15" x14ac:dyDescent="0.3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</row>
    <row r="77" spans="1:15" x14ac:dyDescent="0.3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</row>
    <row r="78" spans="1:15" x14ac:dyDescent="0.3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</row>
    <row r="79" spans="1:15" x14ac:dyDescent="0.3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</row>
    <row r="80" spans="1:15" x14ac:dyDescent="0.3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</row>
    <row r="81" spans="1:15" x14ac:dyDescent="0.3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</row>
    <row r="82" spans="1:15" x14ac:dyDescent="0.3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</row>
    <row r="83" spans="1:15" x14ac:dyDescent="0.3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</row>
    <row r="84" spans="1:15" x14ac:dyDescent="0.3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</row>
    <row r="85" spans="1:15" x14ac:dyDescent="0.3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</row>
    <row r="86" spans="1:15" x14ac:dyDescent="0.3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</row>
    <row r="87" spans="1:15" x14ac:dyDescent="0.3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</row>
    <row r="88" spans="1:15" x14ac:dyDescent="0.3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</row>
    <row r="89" spans="1:15" x14ac:dyDescent="0.3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</row>
    <row r="90" spans="1:15" x14ac:dyDescent="0.3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</row>
    <row r="91" spans="1:15" x14ac:dyDescent="0.3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</row>
    <row r="92" spans="1:15" x14ac:dyDescent="0.3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</row>
    <row r="93" spans="1:15" x14ac:dyDescent="0.3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</row>
    <row r="94" spans="1:15" x14ac:dyDescent="0.3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</row>
    <row r="95" spans="1:15" x14ac:dyDescent="0.3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</row>
    <row r="96" spans="1:15" x14ac:dyDescent="0.3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</row>
    <row r="97" spans="1:15" x14ac:dyDescent="0.3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</row>
    <row r="98" spans="1:15" x14ac:dyDescent="0.3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</row>
    <row r="99" spans="1:15" x14ac:dyDescent="0.3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</row>
    <row r="100" spans="1:15" x14ac:dyDescent="0.3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</row>
    <row r="101" spans="1:15" x14ac:dyDescent="0.3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</row>
    <row r="102" spans="1:15" x14ac:dyDescent="0.3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</row>
    <row r="103" spans="1:15" x14ac:dyDescent="0.3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</row>
    <row r="104" spans="1:15" x14ac:dyDescent="0.3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</row>
    <row r="105" spans="1:15" x14ac:dyDescent="0.3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</row>
    <row r="106" spans="1:15" x14ac:dyDescent="0.3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</row>
    <row r="107" spans="1:15" x14ac:dyDescent="0.3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</row>
    <row r="108" spans="1:15" x14ac:dyDescent="0.3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</row>
    <row r="109" spans="1:15" x14ac:dyDescent="0.3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</row>
    <row r="110" spans="1:15" x14ac:dyDescent="0.3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</row>
    <row r="111" spans="1:15" x14ac:dyDescent="0.3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</row>
    <row r="112" spans="1:15" x14ac:dyDescent="0.3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1:15" x14ac:dyDescent="0.3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</row>
    <row r="114" spans="1:15" x14ac:dyDescent="0.3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</row>
    <row r="115" spans="1:15" x14ac:dyDescent="0.3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</row>
    <row r="116" spans="1:15" x14ac:dyDescent="0.3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</row>
    <row r="117" spans="1:15" x14ac:dyDescent="0.3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</row>
    <row r="118" spans="1:15" x14ac:dyDescent="0.3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</row>
    <row r="119" spans="1:15" x14ac:dyDescent="0.3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</row>
    <row r="120" spans="1:15" x14ac:dyDescent="0.3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</row>
    <row r="121" spans="1:15" x14ac:dyDescent="0.3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</row>
    <row r="122" spans="1:15" x14ac:dyDescent="0.3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</row>
    <row r="123" spans="1:15" x14ac:dyDescent="0.3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</row>
    <row r="124" spans="1:15" x14ac:dyDescent="0.3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</row>
    <row r="125" spans="1:15" x14ac:dyDescent="0.3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1:15" x14ac:dyDescent="0.3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</row>
    <row r="127" spans="1:15" x14ac:dyDescent="0.3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</row>
    <row r="128" spans="1:15" x14ac:dyDescent="0.3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</row>
    <row r="129" spans="1:15" x14ac:dyDescent="0.3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</row>
    <row r="130" spans="1:15" x14ac:dyDescent="0.3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</row>
    <row r="131" spans="1:15" x14ac:dyDescent="0.3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</row>
    <row r="132" spans="1:15" x14ac:dyDescent="0.3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</row>
    <row r="133" spans="1:15" x14ac:dyDescent="0.3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</row>
    <row r="134" spans="1:15" x14ac:dyDescent="0.3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</row>
    <row r="135" spans="1:15" x14ac:dyDescent="0.3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</row>
    <row r="136" spans="1:15" x14ac:dyDescent="0.3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</row>
    <row r="137" spans="1:15" x14ac:dyDescent="0.3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</row>
    <row r="138" spans="1:15" x14ac:dyDescent="0.3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</row>
    <row r="139" spans="1:15" x14ac:dyDescent="0.3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</row>
    <row r="140" spans="1:15" x14ac:dyDescent="0.3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</row>
    <row r="141" spans="1:15" x14ac:dyDescent="0.3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</row>
    <row r="142" spans="1:15" x14ac:dyDescent="0.3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</row>
    <row r="143" spans="1:15" x14ac:dyDescent="0.3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</row>
    <row r="144" spans="1:15" x14ac:dyDescent="0.3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</row>
    <row r="145" spans="1:15" x14ac:dyDescent="0.3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</row>
    <row r="146" spans="1:15" x14ac:dyDescent="0.3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</row>
    <row r="147" spans="1:15" x14ac:dyDescent="0.3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</row>
    <row r="148" spans="1:15" x14ac:dyDescent="0.3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</row>
    <row r="149" spans="1:15" x14ac:dyDescent="0.3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</row>
    <row r="150" spans="1:15" x14ac:dyDescent="0.3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</row>
    <row r="151" spans="1:15" x14ac:dyDescent="0.3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</row>
    <row r="152" spans="1:15" x14ac:dyDescent="0.3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</row>
    <row r="153" spans="1:15" x14ac:dyDescent="0.3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</row>
    <row r="154" spans="1:15" x14ac:dyDescent="0.3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</row>
    <row r="155" spans="1:15" x14ac:dyDescent="0.3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</row>
    <row r="156" spans="1:15" x14ac:dyDescent="0.3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</row>
    <row r="157" spans="1:15" x14ac:dyDescent="0.3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</row>
    <row r="158" spans="1:15" x14ac:dyDescent="0.3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</row>
    <row r="159" spans="1:15" x14ac:dyDescent="0.3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</row>
    <row r="160" spans="1:15" x14ac:dyDescent="0.3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</row>
    <row r="161" spans="1:15" x14ac:dyDescent="0.3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</row>
    <row r="162" spans="1:15" x14ac:dyDescent="0.3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</row>
    <row r="163" spans="1:15" x14ac:dyDescent="0.3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</row>
    <row r="164" spans="1:15" x14ac:dyDescent="0.3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</row>
    <row r="165" spans="1:15" x14ac:dyDescent="0.3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</row>
    <row r="166" spans="1:15" x14ac:dyDescent="0.3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</row>
    <row r="167" spans="1:15" x14ac:dyDescent="0.3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</row>
    <row r="168" spans="1:15" x14ac:dyDescent="0.3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</row>
    <row r="169" spans="1:15" x14ac:dyDescent="0.3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</row>
    <row r="170" spans="1:15" x14ac:dyDescent="0.3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</row>
    <row r="171" spans="1:15" x14ac:dyDescent="0.3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</row>
    <row r="172" spans="1:15" x14ac:dyDescent="0.3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</row>
    <row r="173" spans="1:15" x14ac:dyDescent="0.3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</row>
    <row r="174" spans="1:15" x14ac:dyDescent="0.3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</row>
    <row r="175" spans="1:15" x14ac:dyDescent="0.3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1:15" x14ac:dyDescent="0.3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</row>
    <row r="177" spans="1:15" x14ac:dyDescent="0.3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</row>
    <row r="178" spans="1:15" x14ac:dyDescent="0.3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</row>
    <row r="179" spans="1:15" x14ac:dyDescent="0.3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</row>
    <row r="180" spans="1:15" x14ac:dyDescent="0.3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</row>
    <row r="181" spans="1:15" x14ac:dyDescent="0.3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</row>
    <row r="182" spans="1:15" x14ac:dyDescent="0.3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</row>
    <row r="183" spans="1:15" x14ac:dyDescent="0.3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</row>
    <row r="184" spans="1:15" x14ac:dyDescent="0.3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</row>
    <row r="185" spans="1:15" x14ac:dyDescent="0.3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</row>
    <row r="186" spans="1:15" x14ac:dyDescent="0.3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</row>
    <row r="187" spans="1:15" x14ac:dyDescent="0.3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</row>
    <row r="188" spans="1:15" x14ac:dyDescent="0.3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</row>
    <row r="189" spans="1:15" x14ac:dyDescent="0.3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</row>
    <row r="190" spans="1:15" x14ac:dyDescent="0.3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</row>
    <row r="191" spans="1:15" x14ac:dyDescent="0.3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</row>
    <row r="192" spans="1:15" x14ac:dyDescent="0.3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</row>
    <row r="193" spans="1:15" x14ac:dyDescent="0.3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</row>
    <row r="194" spans="1:15" x14ac:dyDescent="0.3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</row>
    <row r="195" spans="1:15" x14ac:dyDescent="0.3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</row>
    <row r="196" spans="1:15" x14ac:dyDescent="0.3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</row>
    <row r="197" spans="1:15" x14ac:dyDescent="0.3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</row>
    <row r="198" spans="1:15" x14ac:dyDescent="0.3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</row>
    <row r="199" spans="1:15" x14ac:dyDescent="0.3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</row>
    <row r="200" spans="1:15" x14ac:dyDescent="0.3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</row>
    <row r="201" spans="1:15" x14ac:dyDescent="0.3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</row>
    <row r="202" spans="1:15" x14ac:dyDescent="0.3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</row>
    <row r="203" spans="1:15" x14ac:dyDescent="0.3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</row>
    <row r="204" spans="1:15" x14ac:dyDescent="0.3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</row>
    <row r="205" spans="1:15" x14ac:dyDescent="0.3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</row>
    <row r="206" spans="1:15" x14ac:dyDescent="0.3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</row>
    <row r="207" spans="1:15" x14ac:dyDescent="0.3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</row>
    <row r="208" spans="1:15" x14ac:dyDescent="0.3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</row>
    <row r="209" spans="1:15" x14ac:dyDescent="0.3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</row>
    <row r="210" spans="1:15" x14ac:dyDescent="0.3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</row>
    <row r="211" spans="1:15" x14ac:dyDescent="0.3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</row>
    <row r="212" spans="1:15" x14ac:dyDescent="0.3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</row>
    <row r="213" spans="1:15" x14ac:dyDescent="0.3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</row>
    <row r="214" spans="1:15" x14ac:dyDescent="0.3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</row>
    <row r="215" spans="1:15" x14ac:dyDescent="0.3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</row>
    <row r="216" spans="1:15" x14ac:dyDescent="0.3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</row>
    <row r="217" spans="1:15" x14ac:dyDescent="0.3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</row>
    <row r="218" spans="1:15" x14ac:dyDescent="0.3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</row>
    <row r="219" spans="1:15" x14ac:dyDescent="0.3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</row>
    <row r="220" spans="1:15" x14ac:dyDescent="0.3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</row>
    <row r="221" spans="1:15" x14ac:dyDescent="0.3">
      <c r="A221" s="98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</row>
    <row r="222" spans="1:15" x14ac:dyDescent="0.3">
      <c r="A222" s="98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</row>
    <row r="223" spans="1:15" x14ac:dyDescent="0.3">
      <c r="A223" s="98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</row>
    <row r="224" spans="1:15" x14ac:dyDescent="0.3">
      <c r="A224" s="98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</row>
    <row r="225" spans="1:15" x14ac:dyDescent="0.3">
      <c r="A225" s="98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</row>
    <row r="226" spans="1:15" x14ac:dyDescent="0.3">
      <c r="A226" s="98"/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</row>
    <row r="227" spans="1:15" x14ac:dyDescent="0.3">
      <c r="A227" s="98"/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</row>
    <row r="228" spans="1:15" x14ac:dyDescent="0.3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</row>
    <row r="229" spans="1:15" x14ac:dyDescent="0.3">
      <c r="A229" s="98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</row>
    <row r="230" spans="1:15" x14ac:dyDescent="0.3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</row>
    <row r="231" spans="1:15" x14ac:dyDescent="0.3">
      <c r="A231" s="98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</row>
    <row r="232" spans="1:15" x14ac:dyDescent="0.3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</row>
    <row r="233" spans="1:15" x14ac:dyDescent="0.3">
      <c r="A233" s="98"/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</row>
    <row r="234" spans="1:15" x14ac:dyDescent="0.3">
      <c r="A234" s="98"/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</row>
    <row r="235" spans="1:15" x14ac:dyDescent="0.3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</row>
    <row r="236" spans="1:15" x14ac:dyDescent="0.3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</row>
    <row r="237" spans="1:15" x14ac:dyDescent="0.3">
      <c r="A237" s="98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</row>
    <row r="238" spans="1:15" x14ac:dyDescent="0.3">
      <c r="A238" s="98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</row>
    <row r="239" spans="1:15" x14ac:dyDescent="0.3">
      <c r="A239" s="98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</row>
    <row r="240" spans="1:15" x14ac:dyDescent="0.3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</row>
    <row r="241" spans="1:15" x14ac:dyDescent="0.3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</row>
    <row r="242" spans="1:15" x14ac:dyDescent="0.3">
      <c r="A242" s="98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</row>
    <row r="243" spans="1:15" x14ac:dyDescent="0.3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</row>
    <row r="244" spans="1:15" x14ac:dyDescent="0.3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</row>
    <row r="245" spans="1:15" x14ac:dyDescent="0.3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</row>
    <row r="246" spans="1:15" x14ac:dyDescent="0.3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</row>
    <row r="247" spans="1:15" x14ac:dyDescent="0.3">
      <c r="A247" s="98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</row>
    <row r="248" spans="1:15" x14ac:dyDescent="0.3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</row>
    <row r="249" spans="1:15" x14ac:dyDescent="0.3">
      <c r="A249" s="98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</row>
    <row r="250" spans="1:15" x14ac:dyDescent="0.3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</row>
    <row r="251" spans="1:15" x14ac:dyDescent="0.3">
      <c r="A251" s="98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</row>
    <row r="252" spans="1:15" x14ac:dyDescent="0.3">
      <c r="A252" s="98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</row>
    <row r="253" spans="1:15" x14ac:dyDescent="0.3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</row>
    <row r="254" spans="1:15" x14ac:dyDescent="0.3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</row>
    <row r="255" spans="1:15" x14ac:dyDescent="0.3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</row>
    <row r="256" spans="1:15" x14ac:dyDescent="0.3">
      <c r="A256" s="98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</row>
    <row r="257" spans="1:15" x14ac:dyDescent="0.3">
      <c r="A257" s="98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</row>
    <row r="258" spans="1:15" x14ac:dyDescent="0.3">
      <c r="A258" s="98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</row>
    <row r="259" spans="1:15" x14ac:dyDescent="0.3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</row>
    <row r="260" spans="1:15" x14ac:dyDescent="0.3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</row>
    <row r="261" spans="1:15" x14ac:dyDescent="0.3">
      <c r="A261" s="98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</row>
    <row r="262" spans="1:15" x14ac:dyDescent="0.3">
      <c r="A262" s="98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</row>
    <row r="263" spans="1:15" x14ac:dyDescent="0.3">
      <c r="A263" s="98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</row>
    <row r="264" spans="1:15" x14ac:dyDescent="0.3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</row>
    <row r="265" spans="1:15" x14ac:dyDescent="0.3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</row>
    <row r="266" spans="1:15" x14ac:dyDescent="0.3">
      <c r="A266" s="98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</row>
    <row r="267" spans="1:15" x14ac:dyDescent="0.3">
      <c r="A267" s="98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</row>
    <row r="268" spans="1:15" x14ac:dyDescent="0.3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</row>
    <row r="269" spans="1:15" x14ac:dyDescent="0.3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</row>
    <row r="270" spans="1:15" x14ac:dyDescent="0.3">
      <c r="A270" s="98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</row>
    <row r="271" spans="1:15" x14ac:dyDescent="0.3">
      <c r="A271" s="98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</row>
    <row r="272" spans="1:15" x14ac:dyDescent="0.3">
      <c r="A272" s="98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</row>
    <row r="273" spans="1:15" x14ac:dyDescent="0.3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</row>
    <row r="274" spans="1:15" x14ac:dyDescent="0.3">
      <c r="A274" s="98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</row>
    <row r="275" spans="1:15" x14ac:dyDescent="0.3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</row>
    <row r="276" spans="1:15" x14ac:dyDescent="0.3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</row>
    <row r="277" spans="1:15" x14ac:dyDescent="0.3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</row>
    <row r="278" spans="1:15" x14ac:dyDescent="0.3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</row>
    <row r="279" spans="1:15" x14ac:dyDescent="0.3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</row>
    <row r="280" spans="1:15" x14ac:dyDescent="0.3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</row>
    <row r="281" spans="1:15" x14ac:dyDescent="0.3">
      <c r="A281" s="98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</row>
    <row r="282" spans="1:15" x14ac:dyDescent="0.3">
      <c r="A282" s="98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</row>
    <row r="283" spans="1:15" x14ac:dyDescent="0.3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</row>
    <row r="284" spans="1:15" x14ac:dyDescent="0.3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</row>
    <row r="285" spans="1:15" x14ac:dyDescent="0.3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</row>
    <row r="286" spans="1:15" x14ac:dyDescent="0.3">
      <c r="A286" s="98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</row>
    <row r="287" spans="1:15" x14ac:dyDescent="0.3">
      <c r="A287" s="98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</row>
    <row r="288" spans="1:15" x14ac:dyDescent="0.3">
      <c r="A288" s="98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</row>
    <row r="289" spans="1:15" x14ac:dyDescent="0.3">
      <c r="A289" s="98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</row>
    <row r="290" spans="1:15" x14ac:dyDescent="0.3">
      <c r="A290" s="98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</row>
    <row r="291" spans="1:15" x14ac:dyDescent="0.3">
      <c r="A291" s="98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</row>
    <row r="292" spans="1:15" x14ac:dyDescent="0.3">
      <c r="A292" s="98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</row>
    <row r="293" spans="1:15" x14ac:dyDescent="0.3">
      <c r="A293" s="98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</row>
    <row r="294" spans="1:15" x14ac:dyDescent="0.3">
      <c r="A294" s="98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</row>
    <row r="295" spans="1:15" x14ac:dyDescent="0.3">
      <c r="A295" s="98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</row>
    <row r="296" spans="1:15" x14ac:dyDescent="0.3">
      <c r="A296" s="98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</row>
    <row r="297" spans="1:15" x14ac:dyDescent="0.3">
      <c r="A297" s="98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</row>
    <row r="298" spans="1:15" x14ac:dyDescent="0.3">
      <c r="A298" s="98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</row>
    <row r="299" spans="1:15" x14ac:dyDescent="0.3">
      <c r="A299" s="98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</row>
    <row r="300" spans="1:15" x14ac:dyDescent="0.3">
      <c r="A300" s="98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</row>
    <row r="301" spans="1:15" x14ac:dyDescent="0.3">
      <c r="A301" s="98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</row>
    <row r="302" spans="1:15" x14ac:dyDescent="0.3">
      <c r="A302" s="98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</row>
    <row r="303" spans="1:15" x14ac:dyDescent="0.3">
      <c r="A303" s="98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</row>
    <row r="304" spans="1:15" x14ac:dyDescent="0.3">
      <c r="A304" s="98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</row>
    <row r="305" spans="1:15" x14ac:dyDescent="0.3">
      <c r="A305" s="98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</row>
    <row r="306" spans="1:15" x14ac:dyDescent="0.3">
      <c r="A306" s="98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</row>
    <row r="307" spans="1:15" x14ac:dyDescent="0.3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</row>
    <row r="308" spans="1:15" x14ac:dyDescent="0.3">
      <c r="A308" s="98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</row>
    <row r="309" spans="1:15" x14ac:dyDescent="0.3">
      <c r="A309" s="98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</row>
    <row r="310" spans="1:15" x14ac:dyDescent="0.3">
      <c r="A310" s="98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</row>
    <row r="311" spans="1:15" x14ac:dyDescent="0.3">
      <c r="A311" s="98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</row>
    <row r="312" spans="1:15" x14ac:dyDescent="0.3">
      <c r="A312" s="98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</row>
    <row r="313" spans="1:15" x14ac:dyDescent="0.3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</row>
    <row r="314" spans="1:15" x14ac:dyDescent="0.3">
      <c r="A314" s="98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</row>
    <row r="315" spans="1:15" x14ac:dyDescent="0.3">
      <c r="A315" s="98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</row>
    <row r="316" spans="1:15" x14ac:dyDescent="0.3">
      <c r="A316" s="98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</row>
    <row r="317" spans="1:15" x14ac:dyDescent="0.3">
      <c r="A317" s="98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</row>
    <row r="318" spans="1:15" x14ac:dyDescent="0.3">
      <c r="A318" s="98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</row>
    <row r="319" spans="1:15" x14ac:dyDescent="0.3">
      <c r="A319" s="98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</row>
    <row r="320" spans="1:15" x14ac:dyDescent="0.3">
      <c r="A320" s="98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</row>
    <row r="321" spans="1:15" x14ac:dyDescent="0.3">
      <c r="A321" s="98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</row>
    <row r="322" spans="1:15" x14ac:dyDescent="0.3">
      <c r="A322" s="98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</row>
    <row r="323" spans="1:15" x14ac:dyDescent="0.3">
      <c r="A323" s="98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</row>
    <row r="324" spans="1:15" x14ac:dyDescent="0.3">
      <c r="A324" s="98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</row>
    <row r="325" spans="1:15" x14ac:dyDescent="0.3">
      <c r="A325" s="98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</row>
    <row r="326" spans="1:15" x14ac:dyDescent="0.3">
      <c r="A326" s="98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</row>
    <row r="327" spans="1:15" x14ac:dyDescent="0.3">
      <c r="A327" s="98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</row>
    <row r="328" spans="1:15" x14ac:dyDescent="0.3">
      <c r="A328" s="98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</row>
    <row r="329" spans="1:15" x14ac:dyDescent="0.3">
      <c r="A329" s="98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</row>
    <row r="330" spans="1:15" x14ac:dyDescent="0.3">
      <c r="A330" s="98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</row>
    <row r="331" spans="1:15" x14ac:dyDescent="0.3">
      <c r="A331" s="98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</row>
    <row r="332" spans="1:15" x14ac:dyDescent="0.3">
      <c r="A332" s="98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</row>
    <row r="333" spans="1:15" x14ac:dyDescent="0.3">
      <c r="A333" s="98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</row>
    <row r="334" spans="1:15" x14ac:dyDescent="0.3">
      <c r="A334" s="98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</row>
    <row r="335" spans="1:15" x14ac:dyDescent="0.3">
      <c r="A335" s="98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</row>
    <row r="336" spans="1:15" x14ac:dyDescent="0.3">
      <c r="A336" s="98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</row>
    <row r="337" spans="1:15" x14ac:dyDescent="0.3">
      <c r="A337" s="98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</row>
    <row r="338" spans="1:15" x14ac:dyDescent="0.3">
      <c r="A338" s="98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</row>
    <row r="339" spans="1:15" x14ac:dyDescent="0.3">
      <c r="A339" s="98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</row>
    <row r="340" spans="1:15" x14ac:dyDescent="0.3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</row>
    <row r="341" spans="1:15" x14ac:dyDescent="0.3">
      <c r="A341" s="98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</row>
    <row r="342" spans="1:15" x14ac:dyDescent="0.3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</row>
    <row r="343" spans="1:15" x14ac:dyDescent="0.3">
      <c r="A343" s="98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</row>
    <row r="344" spans="1:15" x14ac:dyDescent="0.3">
      <c r="A344" s="98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</row>
    <row r="345" spans="1:15" x14ac:dyDescent="0.3">
      <c r="A345" s="98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</row>
    <row r="346" spans="1:15" x14ac:dyDescent="0.3">
      <c r="A346" s="98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</row>
    <row r="347" spans="1:15" x14ac:dyDescent="0.3">
      <c r="A347" s="98"/>
      <c r="B347" s="98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</row>
    <row r="348" spans="1:15" x14ac:dyDescent="0.3">
      <c r="A348" s="98"/>
      <c r="B348" s="98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</row>
    <row r="349" spans="1:15" x14ac:dyDescent="0.3">
      <c r="A349" s="98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</row>
    <row r="350" spans="1:15" x14ac:dyDescent="0.3">
      <c r="A350" s="98"/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</row>
    <row r="351" spans="1:15" x14ac:dyDescent="0.3">
      <c r="A351" s="98"/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</row>
    <row r="352" spans="1:15" x14ac:dyDescent="0.3">
      <c r="A352" s="98"/>
      <c r="B352" s="98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</row>
    <row r="353" spans="1:15" x14ac:dyDescent="0.3">
      <c r="A353" s="98"/>
      <c r="B353" s="98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</row>
    <row r="354" spans="1:15" x14ac:dyDescent="0.3">
      <c r="A354" s="98"/>
      <c r="B354" s="98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</row>
    <row r="355" spans="1:15" x14ac:dyDescent="0.3">
      <c r="A355" s="98"/>
      <c r="B355" s="98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</row>
    <row r="356" spans="1:15" x14ac:dyDescent="0.3">
      <c r="A356" s="98"/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</row>
    <row r="357" spans="1:15" x14ac:dyDescent="0.3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</row>
    <row r="358" spans="1:15" x14ac:dyDescent="0.3">
      <c r="A358" s="98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</row>
    <row r="359" spans="1:15" x14ac:dyDescent="0.3">
      <c r="A359" s="98"/>
      <c r="B359" s="98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</row>
    <row r="360" spans="1:15" x14ac:dyDescent="0.3">
      <c r="A360" s="98"/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</row>
    <row r="361" spans="1:15" x14ac:dyDescent="0.3">
      <c r="A361" s="98"/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</row>
    <row r="362" spans="1:15" x14ac:dyDescent="0.3">
      <c r="A362" s="98"/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</row>
    <row r="363" spans="1:15" x14ac:dyDescent="0.3">
      <c r="A363" s="98"/>
      <c r="B363" s="98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</row>
    <row r="364" spans="1:15" x14ac:dyDescent="0.3">
      <c r="A364" s="98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</row>
    <row r="365" spans="1:15" x14ac:dyDescent="0.3">
      <c r="A365" s="98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</row>
    <row r="366" spans="1:15" x14ac:dyDescent="0.3">
      <c r="A366" s="98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</row>
    <row r="367" spans="1:15" x14ac:dyDescent="0.3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</row>
    <row r="368" spans="1:15" x14ac:dyDescent="0.3">
      <c r="A368" s="98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</row>
    <row r="369" spans="1:15" x14ac:dyDescent="0.3">
      <c r="A369" s="98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</row>
    <row r="370" spans="1:15" x14ac:dyDescent="0.3">
      <c r="A370" s="98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</row>
    <row r="371" spans="1:15" x14ac:dyDescent="0.3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</row>
    <row r="372" spans="1:15" x14ac:dyDescent="0.3">
      <c r="A372" s="98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</row>
    <row r="373" spans="1:15" x14ac:dyDescent="0.3">
      <c r="A373" s="98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</row>
    <row r="374" spans="1:15" x14ac:dyDescent="0.3">
      <c r="A374" s="98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</row>
    <row r="375" spans="1:15" x14ac:dyDescent="0.3">
      <c r="A375" s="98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</row>
    <row r="376" spans="1:15" x14ac:dyDescent="0.3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</row>
    <row r="377" spans="1:15" x14ac:dyDescent="0.3">
      <c r="A377" s="98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</row>
    <row r="378" spans="1:15" x14ac:dyDescent="0.3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</row>
    <row r="379" spans="1:15" x14ac:dyDescent="0.3">
      <c r="A379" s="98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</row>
    <row r="380" spans="1:15" x14ac:dyDescent="0.3">
      <c r="A380" s="98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</row>
    <row r="381" spans="1:15" x14ac:dyDescent="0.3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</row>
    <row r="382" spans="1:15" x14ac:dyDescent="0.3">
      <c r="A382" s="98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</row>
    <row r="383" spans="1:15" x14ac:dyDescent="0.3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</row>
    <row r="384" spans="1:15" x14ac:dyDescent="0.3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</row>
    <row r="385" spans="1:15" x14ac:dyDescent="0.3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</row>
    <row r="386" spans="1:15" x14ac:dyDescent="0.3">
      <c r="A386" s="98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</row>
    <row r="387" spans="1:15" x14ac:dyDescent="0.3">
      <c r="A387" s="98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</row>
    <row r="388" spans="1:15" x14ac:dyDescent="0.3">
      <c r="A388" s="98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</row>
    <row r="389" spans="1:15" x14ac:dyDescent="0.3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</row>
    <row r="390" spans="1:15" x14ac:dyDescent="0.3">
      <c r="A390" s="98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</row>
    <row r="391" spans="1:15" x14ac:dyDescent="0.3">
      <c r="A391" s="98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</row>
    <row r="392" spans="1:15" x14ac:dyDescent="0.3">
      <c r="A392" s="98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</row>
    <row r="393" spans="1:15" x14ac:dyDescent="0.3">
      <c r="A393" s="98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</row>
    <row r="394" spans="1:15" x14ac:dyDescent="0.3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</row>
    <row r="395" spans="1:15" x14ac:dyDescent="0.3">
      <c r="A395" s="98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</row>
    <row r="396" spans="1:15" x14ac:dyDescent="0.3">
      <c r="A396" s="98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</row>
    <row r="397" spans="1:15" x14ac:dyDescent="0.3">
      <c r="A397" s="98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</row>
    <row r="398" spans="1:15" x14ac:dyDescent="0.3">
      <c r="A398" s="98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</row>
    <row r="399" spans="1:15" x14ac:dyDescent="0.3">
      <c r="A399" s="98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</row>
    <row r="400" spans="1:15" x14ac:dyDescent="0.3">
      <c r="A400" s="98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</row>
    <row r="401" spans="1:15" x14ac:dyDescent="0.3">
      <c r="A401" s="98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</row>
    <row r="402" spans="1:15" x14ac:dyDescent="0.3">
      <c r="A402" s="98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</row>
    <row r="403" spans="1:15" x14ac:dyDescent="0.3">
      <c r="A403" s="98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</row>
    <row r="404" spans="1:15" x14ac:dyDescent="0.3">
      <c r="A404" s="98"/>
      <c r="B404" s="98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</row>
    <row r="405" spans="1:15" x14ac:dyDescent="0.3">
      <c r="A405" s="98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</row>
    <row r="406" spans="1:15" x14ac:dyDescent="0.3">
      <c r="A406" s="98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</row>
    <row r="407" spans="1:15" x14ac:dyDescent="0.3">
      <c r="A407" s="98"/>
      <c r="B407" s="98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</row>
    <row r="408" spans="1:15" x14ac:dyDescent="0.3">
      <c r="A408" s="98"/>
      <c r="B408" s="98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</row>
    <row r="409" spans="1:15" x14ac:dyDescent="0.3">
      <c r="A409" s="98"/>
      <c r="B409" s="98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</row>
    <row r="410" spans="1:15" x14ac:dyDescent="0.3">
      <c r="A410" s="98"/>
      <c r="B410" s="98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</row>
    <row r="411" spans="1:15" x14ac:dyDescent="0.3">
      <c r="A411" s="98"/>
      <c r="B411" s="98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</row>
    <row r="412" spans="1:15" x14ac:dyDescent="0.3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</row>
    <row r="413" spans="1:15" x14ac:dyDescent="0.3">
      <c r="A413" s="98"/>
      <c r="B413" s="98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</row>
    <row r="414" spans="1:15" x14ac:dyDescent="0.3">
      <c r="A414" s="98"/>
      <c r="B414" s="98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</row>
    <row r="415" spans="1:15" x14ac:dyDescent="0.3">
      <c r="A415" s="98"/>
      <c r="B415" s="98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</row>
    <row r="416" spans="1:15" x14ac:dyDescent="0.3">
      <c r="A416" s="98"/>
      <c r="B416" s="98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</row>
    <row r="417" spans="1:15" x14ac:dyDescent="0.3">
      <c r="A417" s="98"/>
      <c r="B417" s="98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</row>
    <row r="418" spans="1:15" x14ac:dyDescent="0.3">
      <c r="A418" s="98"/>
      <c r="B418" s="98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</row>
    <row r="419" spans="1:15" x14ac:dyDescent="0.3">
      <c r="A419" s="98"/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</row>
    <row r="420" spans="1:15" x14ac:dyDescent="0.3">
      <c r="A420" s="98"/>
      <c r="B420" s="98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</row>
    <row r="421" spans="1:15" x14ac:dyDescent="0.3">
      <c r="A421" s="98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</row>
    <row r="422" spans="1:15" x14ac:dyDescent="0.3">
      <c r="A422" s="98"/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</row>
    <row r="423" spans="1:15" x14ac:dyDescent="0.3">
      <c r="A423" s="98"/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</row>
    <row r="424" spans="1:15" x14ac:dyDescent="0.3">
      <c r="A424" s="98"/>
      <c r="B424" s="98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</row>
    <row r="425" spans="1:15" x14ac:dyDescent="0.3">
      <c r="A425" s="98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</row>
    <row r="426" spans="1:15" x14ac:dyDescent="0.3">
      <c r="A426" s="98"/>
      <c r="B426" s="98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</row>
    <row r="427" spans="1:15" x14ac:dyDescent="0.3">
      <c r="A427" s="98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</row>
    <row r="428" spans="1:15" x14ac:dyDescent="0.3">
      <c r="A428" s="98"/>
      <c r="B428" s="98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</row>
    <row r="429" spans="1:15" x14ac:dyDescent="0.3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</row>
    <row r="430" spans="1:15" x14ac:dyDescent="0.3">
      <c r="A430" s="98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</row>
    <row r="431" spans="1:15" x14ac:dyDescent="0.3">
      <c r="A431" s="98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</row>
    <row r="432" spans="1:15" x14ac:dyDescent="0.3">
      <c r="A432" s="98"/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</row>
    <row r="433" spans="1:15" x14ac:dyDescent="0.3">
      <c r="A433" s="98"/>
      <c r="B433" s="98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</row>
    <row r="434" spans="1:15" x14ac:dyDescent="0.3">
      <c r="A434" s="98"/>
      <c r="B434" s="98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</row>
    <row r="435" spans="1:15" x14ac:dyDescent="0.3">
      <c r="A435" s="98"/>
      <c r="B435" s="98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</row>
    <row r="436" spans="1:15" x14ac:dyDescent="0.3">
      <c r="A436" s="98"/>
      <c r="B436" s="98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</row>
    <row r="437" spans="1:15" x14ac:dyDescent="0.3">
      <c r="A437" s="98"/>
      <c r="B437" s="98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</row>
    <row r="438" spans="1:15" x14ac:dyDescent="0.3">
      <c r="A438" s="98"/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</row>
    <row r="439" spans="1:15" x14ac:dyDescent="0.3">
      <c r="A439" s="98"/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</row>
    <row r="440" spans="1:15" x14ac:dyDescent="0.3">
      <c r="A440" s="98"/>
      <c r="B440" s="98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</row>
    <row r="441" spans="1:15" x14ac:dyDescent="0.3">
      <c r="A441" s="98"/>
      <c r="B441" s="98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</row>
    <row r="442" spans="1:15" x14ac:dyDescent="0.3">
      <c r="A442" s="98"/>
      <c r="B442" s="98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</row>
    <row r="443" spans="1:15" x14ac:dyDescent="0.3">
      <c r="A443" s="98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</row>
    <row r="444" spans="1:15" x14ac:dyDescent="0.3">
      <c r="A444" s="98"/>
      <c r="B444" s="98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</row>
    <row r="445" spans="1:15" x14ac:dyDescent="0.3">
      <c r="A445" s="98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</row>
    <row r="446" spans="1:15" x14ac:dyDescent="0.3">
      <c r="A446" s="98"/>
      <c r="B446" s="98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</row>
    <row r="447" spans="1:15" x14ac:dyDescent="0.3">
      <c r="A447" s="98"/>
      <c r="B447" s="98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</row>
    <row r="448" spans="1:15" x14ac:dyDescent="0.3">
      <c r="A448" s="98"/>
      <c r="B448" s="9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</row>
    <row r="449" spans="1:15" x14ac:dyDescent="0.3">
      <c r="A449" s="98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</row>
    <row r="450" spans="1:15" x14ac:dyDescent="0.3">
      <c r="A450" s="98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</row>
    <row r="451" spans="1:15" x14ac:dyDescent="0.3">
      <c r="A451" s="98"/>
      <c r="B451" s="98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</row>
    <row r="452" spans="1:15" x14ac:dyDescent="0.3">
      <c r="A452" s="98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</row>
    <row r="453" spans="1:15" x14ac:dyDescent="0.3">
      <c r="A453" s="98"/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</row>
    <row r="454" spans="1:15" x14ac:dyDescent="0.3">
      <c r="A454" s="98"/>
      <c r="B454" s="98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</row>
    <row r="455" spans="1:15" x14ac:dyDescent="0.3">
      <c r="A455" s="98"/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</row>
    <row r="456" spans="1:15" x14ac:dyDescent="0.3">
      <c r="A456" s="98"/>
      <c r="B456" s="98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</row>
    <row r="457" spans="1:15" x14ac:dyDescent="0.3">
      <c r="A457" s="98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</row>
    <row r="458" spans="1:15" x14ac:dyDescent="0.3">
      <c r="A458" s="98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</row>
    <row r="459" spans="1:15" x14ac:dyDescent="0.3">
      <c r="A459" s="98"/>
      <c r="B459" s="98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</row>
    <row r="460" spans="1:15" x14ac:dyDescent="0.3">
      <c r="A460" s="98"/>
      <c r="B460" s="98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</row>
    <row r="461" spans="1:15" x14ac:dyDescent="0.3">
      <c r="A461" s="98"/>
      <c r="B461" s="98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</row>
    <row r="462" spans="1:15" x14ac:dyDescent="0.3">
      <c r="A462" s="98"/>
      <c r="B462" s="98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</row>
    <row r="463" spans="1:15" x14ac:dyDescent="0.3">
      <c r="A463" s="98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</row>
    <row r="464" spans="1:15" x14ac:dyDescent="0.3">
      <c r="A464" s="98"/>
      <c r="B464" s="98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</row>
    <row r="465" spans="1:15" x14ac:dyDescent="0.3">
      <c r="A465" s="98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</row>
    <row r="466" spans="1:15" x14ac:dyDescent="0.3">
      <c r="A466" s="98"/>
      <c r="B466" s="98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</row>
    <row r="467" spans="1:15" x14ac:dyDescent="0.3">
      <c r="A467" s="98"/>
      <c r="B467" s="98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</row>
    <row r="468" spans="1:15" x14ac:dyDescent="0.3">
      <c r="A468" s="98"/>
      <c r="B468" s="98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</row>
    <row r="469" spans="1:15" x14ac:dyDescent="0.3">
      <c r="A469" s="98"/>
      <c r="B469" s="98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</row>
    <row r="470" spans="1:15" x14ac:dyDescent="0.3">
      <c r="A470" s="98"/>
      <c r="B470" s="9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</row>
    <row r="471" spans="1:15" x14ac:dyDescent="0.3">
      <c r="A471" s="98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</row>
    <row r="472" spans="1:15" x14ac:dyDescent="0.3">
      <c r="A472" s="98"/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</row>
    <row r="473" spans="1:15" x14ac:dyDescent="0.3">
      <c r="A473" s="98"/>
      <c r="B473" s="98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</row>
    <row r="474" spans="1:15" x14ac:dyDescent="0.3">
      <c r="A474" s="98"/>
      <c r="B474" s="98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</row>
    <row r="475" spans="1:15" x14ac:dyDescent="0.3">
      <c r="A475" s="98"/>
      <c r="B475" s="98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</row>
    <row r="476" spans="1:15" x14ac:dyDescent="0.3">
      <c r="A476" s="98"/>
      <c r="B476" s="98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</row>
    <row r="477" spans="1:15" x14ac:dyDescent="0.3">
      <c r="A477" s="98"/>
      <c r="B477" s="98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</row>
    <row r="478" spans="1:15" x14ac:dyDescent="0.3">
      <c r="A478" s="98"/>
      <c r="B478" s="98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</row>
    <row r="479" spans="1:15" x14ac:dyDescent="0.3">
      <c r="A479" s="98"/>
      <c r="B479" s="98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</row>
    <row r="480" spans="1:15" x14ac:dyDescent="0.3">
      <c r="A480" s="98"/>
      <c r="B480" s="98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</row>
    <row r="481" spans="1:15" x14ac:dyDescent="0.3">
      <c r="A481" s="98"/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</row>
    <row r="482" spans="1:15" x14ac:dyDescent="0.3">
      <c r="A482" s="98"/>
      <c r="B482" s="98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</row>
    <row r="483" spans="1:15" x14ac:dyDescent="0.3">
      <c r="A483" s="98"/>
      <c r="B483" s="98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</row>
    <row r="484" spans="1:15" x14ac:dyDescent="0.3">
      <c r="A484" s="98"/>
      <c r="B484" s="98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</row>
    <row r="485" spans="1:15" x14ac:dyDescent="0.3">
      <c r="A485" s="98"/>
      <c r="B485" s="98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</row>
    <row r="486" spans="1:15" x14ac:dyDescent="0.3">
      <c r="A486" s="98"/>
      <c r="B486" s="98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98"/>
    </row>
    <row r="487" spans="1:15" x14ac:dyDescent="0.3">
      <c r="A487" s="98"/>
      <c r="B487" s="98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</row>
    <row r="488" spans="1:15" x14ac:dyDescent="0.3">
      <c r="A488" s="98"/>
      <c r="B488" s="98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</row>
    <row r="489" spans="1:15" x14ac:dyDescent="0.3">
      <c r="A489" s="98"/>
      <c r="B489" s="98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98"/>
    </row>
    <row r="490" spans="1:15" x14ac:dyDescent="0.3">
      <c r="A490" s="98"/>
      <c r="B490" s="98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98"/>
    </row>
    <row r="491" spans="1:15" x14ac:dyDescent="0.3">
      <c r="A491" s="98"/>
      <c r="B491" s="98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98"/>
    </row>
    <row r="492" spans="1:15" x14ac:dyDescent="0.3">
      <c r="A492" s="98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98"/>
    </row>
    <row r="493" spans="1:15" x14ac:dyDescent="0.3">
      <c r="A493" s="98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98"/>
    </row>
    <row r="494" spans="1:15" x14ac:dyDescent="0.3">
      <c r="A494" s="98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98"/>
    </row>
    <row r="495" spans="1:15" x14ac:dyDescent="0.3">
      <c r="A495" s="98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98"/>
    </row>
    <row r="496" spans="1:15" x14ac:dyDescent="0.3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</row>
    <row r="497" spans="1:15" x14ac:dyDescent="0.3">
      <c r="A497" s="98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</row>
    <row r="498" spans="1:15" x14ac:dyDescent="0.3">
      <c r="A498" s="98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</row>
    <row r="499" spans="1:15" x14ac:dyDescent="0.3">
      <c r="A499" s="98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</row>
    <row r="500" spans="1:15" x14ac:dyDescent="0.3">
      <c r="A500" s="98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</row>
    <row r="501" spans="1:15" x14ac:dyDescent="0.3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</row>
    <row r="502" spans="1:15" x14ac:dyDescent="0.3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</row>
    <row r="503" spans="1:15" x14ac:dyDescent="0.3">
      <c r="A503" s="98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98"/>
      <c r="O503" s="98"/>
    </row>
    <row r="504" spans="1:15" x14ac:dyDescent="0.3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98"/>
      <c r="O504" s="98"/>
    </row>
    <row r="505" spans="1:15" x14ac:dyDescent="0.3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98"/>
      <c r="O505" s="98"/>
    </row>
    <row r="506" spans="1:15" x14ac:dyDescent="0.3">
      <c r="A506" s="98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98"/>
      <c r="O506" s="98"/>
    </row>
    <row r="507" spans="1:15" x14ac:dyDescent="0.3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</row>
    <row r="508" spans="1:15" x14ac:dyDescent="0.3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98"/>
      <c r="O508" s="98"/>
    </row>
    <row r="509" spans="1:15" x14ac:dyDescent="0.3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98"/>
      <c r="O509" s="98"/>
    </row>
    <row r="510" spans="1:15" x14ac:dyDescent="0.3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98"/>
      <c r="O510" s="98"/>
    </row>
    <row r="511" spans="1:15" x14ac:dyDescent="0.3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98"/>
      <c r="O511" s="98"/>
    </row>
    <row r="512" spans="1:15" x14ac:dyDescent="0.3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98"/>
      <c r="O512" s="98"/>
    </row>
    <row r="513" spans="1:15" x14ac:dyDescent="0.3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</row>
    <row r="514" spans="1:15" x14ac:dyDescent="0.3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</row>
    <row r="515" spans="1:15" x14ac:dyDescent="0.3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</row>
    <row r="516" spans="1:15" x14ac:dyDescent="0.3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98"/>
      <c r="O516" s="98"/>
    </row>
    <row r="517" spans="1:15" x14ac:dyDescent="0.3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</row>
    <row r="518" spans="1:15" x14ac:dyDescent="0.3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8"/>
      <c r="O518" s="98"/>
    </row>
    <row r="519" spans="1:15" x14ac:dyDescent="0.3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</row>
    <row r="520" spans="1:15" x14ac:dyDescent="0.3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98"/>
      <c r="O520" s="98"/>
    </row>
    <row r="521" spans="1:15" x14ac:dyDescent="0.3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98"/>
      <c r="O521" s="98"/>
    </row>
    <row r="522" spans="1:15" x14ac:dyDescent="0.3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</row>
    <row r="523" spans="1:15" x14ac:dyDescent="0.3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98"/>
      <c r="O523" s="98"/>
    </row>
    <row r="524" spans="1:15" x14ac:dyDescent="0.3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98"/>
      <c r="O524" s="98"/>
    </row>
    <row r="525" spans="1:15" x14ac:dyDescent="0.3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</row>
    <row r="526" spans="1:15" x14ac:dyDescent="0.3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</row>
    <row r="527" spans="1:15" x14ac:dyDescent="0.3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</row>
    <row r="528" spans="1:15" x14ac:dyDescent="0.3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</row>
    <row r="529" spans="1:15" x14ac:dyDescent="0.3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98"/>
      <c r="O529" s="98"/>
    </row>
    <row r="530" spans="1:15" x14ac:dyDescent="0.3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</row>
    <row r="531" spans="1:15" x14ac:dyDescent="0.3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</row>
    <row r="532" spans="1:15" x14ac:dyDescent="0.3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</row>
    <row r="533" spans="1:15" x14ac:dyDescent="0.3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</row>
    <row r="534" spans="1:15" x14ac:dyDescent="0.3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</row>
    <row r="535" spans="1:15" x14ac:dyDescent="0.3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</row>
    <row r="536" spans="1:15" x14ac:dyDescent="0.3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98"/>
      <c r="O536" s="98"/>
    </row>
    <row r="537" spans="1:15" x14ac:dyDescent="0.3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98"/>
      <c r="O537" s="98"/>
    </row>
    <row r="538" spans="1:15" x14ac:dyDescent="0.3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98"/>
      <c r="O538" s="98"/>
    </row>
    <row r="539" spans="1:15" x14ac:dyDescent="0.3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98"/>
      <c r="O539" s="98"/>
    </row>
    <row r="540" spans="1:15" x14ac:dyDescent="0.3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</row>
    <row r="541" spans="1:15" x14ac:dyDescent="0.3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</row>
    <row r="542" spans="1:15" x14ac:dyDescent="0.3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</row>
    <row r="543" spans="1:15" x14ac:dyDescent="0.3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98"/>
      <c r="O543" s="98"/>
    </row>
    <row r="544" spans="1:15" x14ac:dyDescent="0.3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98"/>
      <c r="O544" s="98"/>
    </row>
    <row r="545" spans="1:15" x14ac:dyDescent="0.3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</row>
    <row r="546" spans="1:15" x14ac:dyDescent="0.3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</row>
    <row r="547" spans="1:15" x14ac:dyDescent="0.3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98"/>
      <c r="O547" s="98"/>
    </row>
    <row r="548" spans="1:15" x14ac:dyDescent="0.3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98"/>
      <c r="O548" s="98"/>
    </row>
    <row r="549" spans="1:15" x14ac:dyDescent="0.3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98"/>
      <c r="O549" s="98"/>
    </row>
    <row r="550" spans="1:15" x14ac:dyDescent="0.3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8"/>
      <c r="O550" s="98"/>
    </row>
    <row r="551" spans="1:15" x14ac:dyDescent="0.3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98"/>
      <c r="O551" s="98"/>
    </row>
    <row r="552" spans="1:15" x14ac:dyDescent="0.3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98"/>
      <c r="O552" s="98"/>
    </row>
    <row r="553" spans="1:15" x14ac:dyDescent="0.3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98"/>
      <c r="O553" s="98"/>
    </row>
    <row r="554" spans="1:15" x14ac:dyDescent="0.3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98"/>
      <c r="O554" s="98"/>
    </row>
    <row r="555" spans="1:15" x14ac:dyDescent="0.3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98"/>
      <c r="O555" s="98"/>
    </row>
    <row r="556" spans="1:15" x14ac:dyDescent="0.3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</row>
    <row r="557" spans="1:15" x14ac:dyDescent="0.3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98"/>
      <c r="O557" s="98"/>
    </row>
    <row r="558" spans="1:15" x14ac:dyDescent="0.3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98"/>
      <c r="O558" s="98"/>
    </row>
    <row r="559" spans="1:15" x14ac:dyDescent="0.3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98"/>
      <c r="O559" s="98"/>
    </row>
    <row r="560" spans="1:15" x14ac:dyDescent="0.3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98"/>
      <c r="O560" s="98"/>
    </row>
    <row r="561" spans="1:15" x14ac:dyDescent="0.3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98"/>
      <c r="O561" s="98"/>
    </row>
    <row r="562" spans="1:15" x14ac:dyDescent="0.3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98"/>
      <c r="O562" s="98"/>
    </row>
    <row r="563" spans="1:15" x14ac:dyDescent="0.3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98"/>
      <c r="O563" s="98"/>
    </row>
    <row r="564" spans="1:15" x14ac:dyDescent="0.3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98"/>
      <c r="O564" s="98"/>
    </row>
    <row r="565" spans="1:15" x14ac:dyDescent="0.3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98"/>
      <c r="O565" s="98"/>
    </row>
    <row r="566" spans="1:15" x14ac:dyDescent="0.3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98"/>
      <c r="O566" s="98"/>
    </row>
    <row r="567" spans="1:15" x14ac:dyDescent="0.3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</row>
    <row r="568" spans="1:15" x14ac:dyDescent="0.3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98"/>
      <c r="O568" s="98"/>
    </row>
    <row r="569" spans="1:15" x14ac:dyDescent="0.3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98"/>
      <c r="O569" s="98"/>
    </row>
    <row r="570" spans="1:15" x14ac:dyDescent="0.3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98"/>
      <c r="O570" s="98"/>
    </row>
    <row r="571" spans="1:15" x14ac:dyDescent="0.3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98"/>
      <c r="O571" s="98"/>
    </row>
    <row r="572" spans="1:15" x14ac:dyDescent="0.3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98"/>
      <c r="O572" s="98"/>
    </row>
    <row r="573" spans="1:15" x14ac:dyDescent="0.3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98"/>
      <c r="O573" s="98"/>
    </row>
    <row r="574" spans="1:15" x14ac:dyDescent="0.3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98"/>
      <c r="O574" s="98"/>
    </row>
    <row r="575" spans="1:15" x14ac:dyDescent="0.3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98"/>
      <c r="O575" s="98"/>
    </row>
    <row r="576" spans="1:15" x14ac:dyDescent="0.3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98"/>
      <c r="O576" s="98"/>
    </row>
    <row r="577" spans="1:15" x14ac:dyDescent="0.3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98"/>
      <c r="O577" s="98"/>
    </row>
    <row r="578" spans="1:15" x14ac:dyDescent="0.3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98"/>
      <c r="O578" s="98"/>
    </row>
    <row r="579" spans="1:15" x14ac:dyDescent="0.3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98"/>
      <c r="O579" s="98"/>
    </row>
    <row r="580" spans="1:15" x14ac:dyDescent="0.3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98"/>
      <c r="O580" s="98"/>
    </row>
    <row r="581" spans="1:15" x14ac:dyDescent="0.3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98"/>
      <c r="O581" s="98"/>
    </row>
    <row r="582" spans="1:15" x14ac:dyDescent="0.3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98"/>
      <c r="O582" s="98"/>
    </row>
    <row r="583" spans="1:15" x14ac:dyDescent="0.3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</row>
    <row r="584" spans="1:15" x14ac:dyDescent="0.3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98"/>
      <c r="O584" s="98"/>
    </row>
    <row r="585" spans="1:15" x14ac:dyDescent="0.3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98"/>
      <c r="O585" s="98"/>
    </row>
    <row r="586" spans="1:15" x14ac:dyDescent="0.3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</row>
    <row r="587" spans="1:15" x14ac:dyDescent="0.3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98"/>
      <c r="O587" s="98"/>
    </row>
    <row r="588" spans="1:15" x14ac:dyDescent="0.3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98"/>
      <c r="O588" s="98"/>
    </row>
    <row r="589" spans="1:15" x14ac:dyDescent="0.3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98"/>
      <c r="O589" s="98"/>
    </row>
    <row r="590" spans="1:15" x14ac:dyDescent="0.3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98"/>
      <c r="O590" s="98"/>
    </row>
    <row r="591" spans="1:15" x14ac:dyDescent="0.3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98"/>
      <c r="O591" s="98"/>
    </row>
    <row r="592" spans="1:15" x14ac:dyDescent="0.3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98"/>
      <c r="O592" s="98"/>
    </row>
    <row r="593" spans="1:15" x14ac:dyDescent="0.3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98"/>
      <c r="O593" s="98"/>
    </row>
    <row r="594" spans="1:15" x14ac:dyDescent="0.3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98"/>
      <c r="O594" s="98"/>
    </row>
    <row r="595" spans="1:15" x14ac:dyDescent="0.3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98"/>
      <c r="O595" s="98"/>
    </row>
    <row r="596" spans="1:15" x14ac:dyDescent="0.3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98"/>
      <c r="O596" s="98"/>
    </row>
    <row r="597" spans="1:15" x14ac:dyDescent="0.3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98"/>
      <c r="O597" s="98"/>
    </row>
    <row r="598" spans="1:15" x14ac:dyDescent="0.3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98"/>
      <c r="O598" s="98"/>
    </row>
    <row r="599" spans="1:15" x14ac:dyDescent="0.3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98"/>
      <c r="O599" s="98"/>
    </row>
    <row r="600" spans="1:15" x14ac:dyDescent="0.3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98"/>
      <c r="O600" s="98"/>
    </row>
    <row r="601" spans="1:15" x14ac:dyDescent="0.3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98"/>
      <c r="O601" s="98"/>
    </row>
    <row r="602" spans="1:15" x14ac:dyDescent="0.3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98"/>
      <c r="O602" s="98"/>
    </row>
    <row r="603" spans="1:15" x14ac:dyDescent="0.3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98"/>
      <c r="O603" s="98"/>
    </row>
    <row r="604" spans="1:15" x14ac:dyDescent="0.3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98"/>
      <c r="O604" s="98"/>
    </row>
    <row r="605" spans="1:15" x14ac:dyDescent="0.3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98"/>
      <c r="O605" s="98"/>
    </row>
    <row r="606" spans="1:15" x14ac:dyDescent="0.3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</row>
    <row r="607" spans="1:15" x14ac:dyDescent="0.3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98"/>
      <c r="O607" s="98"/>
    </row>
    <row r="608" spans="1:15" x14ac:dyDescent="0.3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98"/>
      <c r="O608" s="98"/>
    </row>
    <row r="609" spans="1:15" x14ac:dyDescent="0.3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98"/>
      <c r="O609" s="98"/>
    </row>
    <row r="610" spans="1:15" x14ac:dyDescent="0.3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98"/>
      <c r="O610" s="98"/>
    </row>
    <row r="611" spans="1:15" x14ac:dyDescent="0.3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98"/>
      <c r="O611" s="98"/>
    </row>
    <row r="612" spans="1:15" x14ac:dyDescent="0.3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98"/>
      <c r="O612" s="98"/>
    </row>
    <row r="613" spans="1:15" x14ac:dyDescent="0.3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98"/>
      <c r="O613" s="98"/>
    </row>
    <row r="614" spans="1:15" x14ac:dyDescent="0.3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98"/>
      <c r="O614" s="98"/>
    </row>
    <row r="615" spans="1:15" x14ac:dyDescent="0.3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98"/>
      <c r="O615" s="98"/>
    </row>
    <row r="616" spans="1:15" x14ac:dyDescent="0.3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98"/>
      <c r="O616" s="98"/>
    </row>
    <row r="617" spans="1:15" x14ac:dyDescent="0.3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98"/>
      <c r="O617" s="98"/>
    </row>
    <row r="618" spans="1:15" x14ac:dyDescent="0.3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98"/>
      <c r="O618" s="98"/>
    </row>
    <row r="619" spans="1:15" x14ac:dyDescent="0.3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98"/>
      <c r="O619" s="98"/>
    </row>
    <row r="620" spans="1:15" x14ac:dyDescent="0.3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98"/>
      <c r="O620" s="98"/>
    </row>
    <row r="621" spans="1:15" x14ac:dyDescent="0.3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98"/>
      <c r="O621" s="98"/>
    </row>
    <row r="622" spans="1:15" x14ac:dyDescent="0.3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98"/>
      <c r="O622" s="98"/>
    </row>
    <row r="623" spans="1:15" x14ac:dyDescent="0.3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98"/>
      <c r="O623" s="98"/>
    </row>
    <row r="624" spans="1:15" x14ac:dyDescent="0.3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98"/>
      <c r="O624" s="98"/>
    </row>
    <row r="625" spans="1:15" x14ac:dyDescent="0.3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98"/>
      <c r="O625" s="98"/>
    </row>
    <row r="626" spans="1:15" x14ac:dyDescent="0.3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</row>
    <row r="627" spans="1:15" x14ac:dyDescent="0.3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98"/>
      <c r="O627" s="98"/>
    </row>
    <row r="628" spans="1:15" x14ac:dyDescent="0.3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98"/>
      <c r="O628" s="98"/>
    </row>
    <row r="629" spans="1:15" x14ac:dyDescent="0.3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98"/>
      <c r="O629" s="98"/>
    </row>
    <row r="630" spans="1:15" x14ac:dyDescent="0.3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98"/>
      <c r="O630" s="98"/>
    </row>
    <row r="631" spans="1:15" x14ac:dyDescent="0.3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98"/>
      <c r="O631" s="98"/>
    </row>
    <row r="632" spans="1:15" x14ac:dyDescent="0.3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98"/>
      <c r="O632" s="98"/>
    </row>
    <row r="633" spans="1:15" x14ac:dyDescent="0.3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98"/>
      <c r="O633" s="98"/>
    </row>
    <row r="634" spans="1:15" x14ac:dyDescent="0.3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98"/>
      <c r="O634" s="98"/>
    </row>
    <row r="635" spans="1:15" x14ac:dyDescent="0.3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98"/>
      <c r="O635" s="98"/>
    </row>
    <row r="636" spans="1:15" x14ac:dyDescent="0.3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98"/>
      <c r="O636" s="98"/>
    </row>
    <row r="637" spans="1:15" x14ac:dyDescent="0.3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98"/>
      <c r="O637" s="98"/>
    </row>
    <row r="638" spans="1:15" x14ac:dyDescent="0.3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98"/>
      <c r="O638" s="98"/>
    </row>
    <row r="639" spans="1:15" x14ac:dyDescent="0.3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98"/>
      <c r="O639" s="98"/>
    </row>
    <row r="640" spans="1:15" x14ac:dyDescent="0.3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98"/>
      <c r="O640" s="98"/>
    </row>
    <row r="641" spans="1:15" x14ac:dyDescent="0.3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</row>
    <row r="642" spans="1:15" x14ac:dyDescent="0.3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</row>
    <row r="643" spans="1:15" x14ac:dyDescent="0.3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</row>
    <row r="644" spans="1:15" x14ac:dyDescent="0.3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98"/>
      <c r="O644" s="98"/>
    </row>
    <row r="645" spans="1:15" x14ac:dyDescent="0.3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8"/>
      <c r="O645" s="98"/>
    </row>
    <row r="646" spans="1:15" x14ac:dyDescent="0.3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98"/>
      <c r="O646" s="98"/>
    </row>
    <row r="647" spans="1:15" x14ac:dyDescent="0.3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98"/>
      <c r="O647" s="98"/>
    </row>
    <row r="648" spans="1:15" x14ac:dyDescent="0.3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98"/>
      <c r="O648" s="98"/>
    </row>
    <row r="649" spans="1:15" x14ac:dyDescent="0.3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</row>
    <row r="650" spans="1:15" x14ac:dyDescent="0.3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98"/>
      <c r="O650" s="98"/>
    </row>
    <row r="651" spans="1:15" x14ac:dyDescent="0.3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98"/>
      <c r="O651" s="98"/>
    </row>
    <row r="652" spans="1:15" x14ac:dyDescent="0.3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98"/>
      <c r="O652" s="98"/>
    </row>
    <row r="653" spans="1:15" x14ac:dyDescent="0.3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98"/>
      <c r="O653" s="98"/>
    </row>
    <row r="654" spans="1:15" x14ac:dyDescent="0.3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98"/>
      <c r="O654" s="98"/>
    </row>
    <row r="655" spans="1:15" x14ac:dyDescent="0.3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98"/>
      <c r="O655" s="98"/>
    </row>
    <row r="656" spans="1:15" x14ac:dyDescent="0.3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98"/>
      <c r="O656" s="98"/>
    </row>
    <row r="657" spans="1:15" x14ac:dyDescent="0.3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98"/>
      <c r="O657" s="98"/>
    </row>
    <row r="658" spans="1:15" x14ac:dyDescent="0.3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98"/>
      <c r="O658" s="98"/>
    </row>
    <row r="659" spans="1:15" x14ac:dyDescent="0.3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98"/>
      <c r="O659" s="98"/>
    </row>
    <row r="660" spans="1:15" x14ac:dyDescent="0.3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98"/>
      <c r="O660" s="98"/>
    </row>
    <row r="661" spans="1:15" x14ac:dyDescent="0.3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98"/>
      <c r="O661" s="98"/>
    </row>
    <row r="662" spans="1:15" x14ac:dyDescent="0.3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98"/>
      <c r="O662" s="98"/>
    </row>
    <row r="663" spans="1:15" x14ac:dyDescent="0.3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98"/>
      <c r="O663" s="98"/>
    </row>
    <row r="664" spans="1:15" x14ac:dyDescent="0.3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98"/>
      <c r="O664" s="98"/>
    </row>
    <row r="665" spans="1:15" x14ac:dyDescent="0.3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98"/>
      <c r="O665" s="98"/>
    </row>
    <row r="666" spans="1:15" x14ac:dyDescent="0.3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98"/>
      <c r="O666" s="98"/>
    </row>
    <row r="667" spans="1:15" x14ac:dyDescent="0.3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98"/>
      <c r="O667" s="98"/>
    </row>
    <row r="668" spans="1:15" x14ac:dyDescent="0.3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98"/>
      <c r="O668" s="98"/>
    </row>
    <row r="669" spans="1:15" x14ac:dyDescent="0.3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98"/>
      <c r="O669" s="98"/>
    </row>
    <row r="670" spans="1:15" x14ac:dyDescent="0.3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98"/>
      <c r="O670" s="98"/>
    </row>
    <row r="671" spans="1:15" x14ac:dyDescent="0.3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98"/>
      <c r="O671" s="98"/>
    </row>
    <row r="672" spans="1:15" x14ac:dyDescent="0.3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98"/>
      <c r="O672" s="98"/>
    </row>
    <row r="673" spans="1:15" x14ac:dyDescent="0.3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98"/>
      <c r="O673" s="98"/>
    </row>
    <row r="674" spans="1:15" x14ac:dyDescent="0.3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98"/>
      <c r="O674" s="98"/>
    </row>
    <row r="675" spans="1:15" x14ac:dyDescent="0.3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98"/>
      <c r="O675" s="98"/>
    </row>
    <row r="676" spans="1:15" x14ac:dyDescent="0.3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98"/>
      <c r="O676" s="98"/>
    </row>
    <row r="677" spans="1:15" x14ac:dyDescent="0.3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98"/>
      <c r="O677" s="98"/>
    </row>
    <row r="678" spans="1:15" x14ac:dyDescent="0.3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98"/>
      <c r="O678" s="98"/>
    </row>
    <row r="679" spans="1:15" x14ac:dyDescent="0.3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98"/>
      <c r="O679" s="98"/>
    </row>
    <row r="680" spans="1:15" x14ac:dyDescent="0.3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98"/>
      <c r="O680" s="98"/>
    </row>
    <row r="681" spans="1:15" x14ac:dyDescent="0.3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98"/>
      <c r="O681" s="98"/>
    </row>
    <row r="682" spans="1:15" x14ac:dyDescent="0.3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98"/>
      <c r="O682" s="98"/>
    </row>
    <row r="683" spans="1:15" x14ac:dyDescent="0.3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98"/>
      <c r="O683" s="98"/>
    </row>
    <row r="684" spans="1:15" x14ac:dyDescent="0.3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98"/>
      <c r="O684" s="98"/>
    </row>
    <row r="685" spans="1:15" x14ac:dyDescent="0.3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98"/>
      <c r="O685" s="98"/>
    </row>
    <row r="686" spans="1:15" x14ac:dyDescent="0.3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98"/>
      <c r="O686" s="98"/>
    </row>
    <row r="687" spans="1:15" x14ac:dyDescent="0.3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98"/>
      <c r="O687" s="98"/>
    </row>
    <row r="688" spans="1:15" x14ac:dyDescent="0.3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98"/>
      <c r="O688" s="98"/>
    </row>
    <row r="689" spans="1:15" x14ac:dyDescent="0.3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98"/>
      <c r="O689" s="98"/>
    </row>
    <row r="690" spans="1:15" x14ac:dyDescent="0.3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98"/>
      <c r="O690" s="98"/>
    </row>
    <row r="691" spans="1:15" x14ac:dyDescent="0.3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98"/>
      <c r="O691" s="98"/>
    </row>
    <row r="692" spans="1:15" x14ac:dyDescent="0.3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98"/>
      <c r="O692" s="98"/>
    </row>
    <row r="693" spans="1:15" x14ac:dyDescent="0.3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98"/>
      <c r="O693" s="98"/>
    </row>
    <row r="694" spans="1:15" x14ac:dyDescent="0.3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98"/>
      <c r="O694" s="98"/>
    </row>
    <row r="695" spans="1:15" x14ac:dyDescent="0.3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98"/>
      <c r="O695" s="98"/>
    </row>
    <row r="696" spans="1:15" x14ac:dyDescent="0.3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98"/>
      <c r="O696" s="98"/>
    </row>
    <row r="697" spans="1:15" x14ac:dyDescent="0.3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98"/>
      <c r="O697" s="98"/>
    </row>
    <row r="698" spans="1:15" x14ac:dyDescent="0.3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98"/>
      <c r="O698" s="98"/>
    </row>
    <row r="699" spans="1:15" x14ac:dyDescent="0.3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98"/>
      <c r="O699" s="98"/>
    </row>
    <row r="700" spans="1:15" x14ac:dyDescent="0.3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98"/>
      <c r="O700" s="98"/>
    </row>
    <row r="701" spans="1:15" x14ac:dyDescent="0.3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98"/>
      <c r="O701" s="98"/>
    </row>
    <row r="702" spans="1:15" x14ac:dyDescent="0.3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98"/>
      <c r="O702" s="98"/>
    </row>
    <row r="703" spans="1:15" x14ac:dyDescent="0.3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98"/>
      <c r="O703" s="98"/>
    </row>
    <row r="704" spans="1:15" x14ac:dyDescent="0.3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98"/>
      <c r="O704" s="98"/>
    </row>
    <row r="705" spans="1:15" x14ac:dyDescent="0.3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98"/>
      <c r="O705" s="98"/>
    </row>
    <row r="706" spans="1:15" x14ac:dyDescent="0.3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98"/>
      <c r="O706" s="98"/>
    </row>
    <row r="707" spans="1:15" x14ac:dyDescent="0.3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8"/>
      <c r="O707" s="98"/>
    </row>
    <row r="708" spans="1:15" x14ac:dyDescent="0.3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98"/>
      <c r="O708" s="98"/>
    </row>
    <row r="709" spans="1:15" x14ac:dyDescent="0.3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98"/>
      <c r="O709" s="98"/>
    </row>
    <row r="710" spans="1:15" x14ac:dyDescent="0.3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98"/>
      <c r="O710" s="98"/>
    </row>
    <row r="711" spans="1:15" x14ac:dyDescent="0.3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98"/>
      <c r="O711" s="98"/>
    </row>
    <row r="712" spans="1:15" x14ac:dyDescent="0.3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98"/>
      <c r="O712" s="98"/>
    </row>
    <row r="713" spans="1:15" x14ac:dyDescent="0.3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98"/>
      <c r="O713" s="98"/>
    </row>
    <row r="714" spans="1:15" x14ac:dyDescent="0.3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98"/>
      <c r="O714" s="98"/>
    </row>
    <row r="715" spans="1:15" x14ac:dyDescent="0.3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98"/>
      <c r="O715" s="98"/>
    </row>
    <row r="716" spans="1:15" x14ac:dyDescent="0.3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98"/>
      <c r="O716" s="98"/>
    </row>
    <row r="717" spans="1:15" x14ac:dyDescent="0.3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98"/>
      <c r="O717" s="98"/>
    </row>
    <row r="718" spans="1:15" x14ac:dyDescent="0.3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98"/>
      <c r="O718" s="98"/>
    </row>
    <row r="719" spans="1:15" x14ac:dyDescent="0.3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98"/>
      <c r="O719" s="98"/>
    </row>
    <row r="720" spans="1:15" x14ac:dyDescent="0.3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98"/>
      <c r="O720" s="98"/>
    </row>
    <row r="721" spans="1:15" x14ac:dyDescent="0.3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98"/>
      <c r="O721" s="98"/>
    </row>
    <row r="722" spans="1:15" x14ac:dyDescent="0.3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98"/>
      <c r="O722" s="98"/>
    </row>
    <row r="723" spans="1:15" x14ac:dyDescent="0.3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98"/>
      <c r="O723" s="98"/>
    </row>
    <row r="724" spans="1:15" x14ac:dyDescent="0.3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98"/>
      <c r="O724" s="98"/>
    </row>
    <row r="725" spans="1:15" x14ac:dyDescent="0.3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98"/>
      <c r="O725" s="98"/>
    </row>
    <row r="726" spans="1:15" x14ac:dyDescent="0.3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98"/>
      <c r="O726" s="98"/>
    </row>
    <row r="727" spans="1:15" x14ac:dyDescent="0.3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98"/>
      <c r="O727" s="98"/>
    </row>
    <row r="728" spans="1:15" x14ac:dyDescent="0.3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98"/>
      <c r="O728" s="98"/>
    </row>
    <row r="729" spans="1:15" x14ac:dyDescent="0.3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98"/>
      <c r="O729" s="98"/>
    </row>
    <row r="730" spans="1:15" x14ac:dyDescent="0.3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98"/>
      <c r="O730" s="98"/>
    </row>
    <row r="731" spans="1:15" x14ac:dyDescent="0.3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98"/>
      <c r="O731" s="98"/>
    </row>
    <row r="732" spans="1:15" x14ac:dyDescent="0.3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98"/>
      <c r="O732" s="98"/>
    </row>
    <row r="733" spans="1:15" x14ac:dyDescent="0.3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98"/>
      <c r="O733" s="98"/>
    </row>
    <row r="734" spans="1:15" x14ac:dyDescent="0.3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98"/>
      <c r="O734" s="98"/>
    </row>
    <row r="735" spans="1:15" x14ac:dyDescent="0.3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98"/>
      <c r="O735" s="98"/>
    </row>
    <row r="736" spans="1:15" x14ac:dyDescent="0.3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98"/>
      <c r="O736" s="98"/>
    </row>
    <row r="737" spans="1:15" x14ac:dyDescent="0.3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98"/>
      <c r="O737" s="98"/>
    </row>
    <row r="738" spans="1:15" x14ac:dyDescent="0.3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8"/>
      <c r="O738" s="98"/>
    </row>
    <row r="739" spans="1:15" x14ac:dyDescent="0.3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8"/>
      <c r="N739" s="98"/>
      <c r="O739" s="98"/>
    </row>
    <row r="740" spans="1:15" x14ac:dyDescent="0.3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98"/>
      <c r="N740" s="98"/>
      <c r="O740" s="98"/>
    </row>
    <row r="741" spans="1:15" x14ac:dyDescent="0.3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98"/>
      <c r="N741" s="98"/>
      <c r="O741" s="98"/>
    </row>
    <row r="742" spans="1:15" x14ac:dyDescent="0.3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98"/>
      <c r="N742" s="98"/>
      <c r="O742" s="98"/>
    </row>
    <row r="743" spans="1:15" x14ac:dyDescent="0.3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98"/>
      <c r="N743" s="98"/>
      <c r="O743" s="98"/>
    </row>
    <row r="744" spans="1:15" x14ac:dyDescent="0.3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98"/>
      <c r="N744" s="98"/>
      <c r="O744" s="98"/>
    </row>
    <row r="745" spans="1:15" x14ac:dyDescent="0.3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98"/>
      <c r="N745" s="98"/>
      <c r="O745" s="98"/>
    </row>
    <row r="746" spans="1:15" x14ac:dyDescent="0.3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98"/>
      <c r="N746" s="98"/>
      <c r="O746" s="98"/>
    </row>
    <row r="747" spans="1:15" x14ac:dyDescent="0.3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98"/>
      <c r="N747" s="98"/>
      <c r="O747" s="98"/>
    </row>
    <row r="748" spans="1:15" x14ac:dyDescent="0.3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98"/>
      <c r="N748" s="98"/>
      <c r="O748" s="98"/>
    </row>
    <row r="749" spans="1:15" x14ac:dyDescent="0.3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98"/>
      <c r="N749" s="98"/>
      <c r="O749" s="98"/>
    </row>
    <row r="750" spans="1:15" x14ac:dyDescent="0.3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98"/>
      <c r="N750" s="98"/>
      <c r="O750" s="98"/>
    </row>
    <row r="751" spans="1:15" x14ac:dyDescent="0.3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98"/>
      <c r="O751" s="98"/>
    </row>
    <row r="752" spans="1:15" x14ac:dyDescent="0.3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98"/>
      <c r="N752" s="98"/>
      <c r="O752" s="98"/>
    </row>
    <row r="753" spans="1:15" x14ac:dyDescent="0.3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98"/>
      <c r="N753" s="98"/>
      <c r="O753" s="98"/>
    </row>
    <row r="754" spans="1:15" x14ac:dyDescent="0.3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98"/>
      <c r="O754" s="98"/>
    </row>
    <row r="755" spans="1:15" x14ac:dyDescent="0.3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98"/>
      <c r="N755" s="98"/>
      <c r="O755" s="98"/>
    </row>
    <row r="756" spans="1:15" x14ac:dyDescent="0.3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98"/>
      <c r="N756" s="98"/>
      <c r="O756" s="98"/>
    </row>
    <row r="757" spans="1:15" x14ac:dyDescent="0.3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98"/>
      <c r="N757" s="98"/>
      <c r="O757" s="98"/>
    </row>
    <row r="758" spans="1:15" x14ac:dyDescent="0.3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98"/>
      <c r="N758" s="98"/>
      <c r="O758" s="98"/>
    </row>
    <row r="759" spans="1:15" x14ac:dyDescent="0.3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98"/>
      <c r="N759" s="98"/>
      <c r="O759" s="98"/>
    </row>
    <row r="760" spans="1:15" x14ac:dyDescent="0.3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98"/>
      <c r="N760" s="98"/>
      <c r="O760" s="98"/>
    </row>
    <row r="761" spans="1:15" x14ac:dyDescent="0.3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98"/>
      <c r="N761" s="98"/>
      <c r="O761" s="98"/>
    </row>
    <row r="762" spans="1:15" x14ac:dyDescent="0.3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98"/>
      <c r="N762" s="98"/>
      <c r="O762" s="98"/>
    </row>
    <row r="763" spans="1:15" x14ac:dyDescent="0.3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98"/>
      <c r="O763" s="98"/>
    </row>
    <row r="764" spans="1:15" x14ac:dyDescent="0.3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98"/>
      <c r="N764" s="98"/>
      <c r="O764" s="98"/>
    </row>
    <row r="765" spans="1:15" x14ac:dyDescent="0.3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98"/>
      <c r="N765" s="98"/>
      <c r="O765" s="98"/>
    </row>
    <row r="766" spans="1:15" x14ac:dyDescent="0.3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98"/>
      <c r="N766" s="98"/>
      <c r="O766" s="98"/>
    </row>
    <row r="767" spans="1:15" x14ac:dyDescent="0.3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98"/>
      <c r="N767" s="98"/>
      <c r="O767" s="98"/>
    </row>
    <row r="768" spans="1:15" x14ac:dyDescent="0.3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98"/>
      <c r="N768" s="98"/>
      <c r="O768" s="98"/>
    </row>
    <row r="769" spans="1:15" x14ac:dyDescent="0.3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98"/>
      <c r="N769" s="98"/>
      <c r="O769" s="98"/>
    </row>
    <row r="770" spans="1:15" x14ac:dyDescent="0.3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98"/>
      <c r="N770" s="98"/>
      <c r="O770" s="98"/>
    </row>
    <row r="771" spans="1:15" x14ac:dyDescent="0.3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98"/>
      <c r="N771" s="98"/>
      <c r="O771" s="98"/>
    </row>
    <row r="772" spans="1:15" x14ac:dyDescent="0.3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98"/>
      <c r="N772" s="98"/>
      <c r="O772" s="98"/>
    </row>
    <row r="773" spans="1:15" x14ac:dyDescent="0.3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98"/>
      <c r="N773" s="98"/>
      <c r="O773" s="98"/>
    </row>
    <row r="774" spans="1:15" x14ac:dyDescent="0.3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98"/>
      <c r="N774" s="98"/>
      <c r="O774" s="98"/>
    </row>
    <row r="775" spans="1:15" x14ac:dyDescent="0.3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98"/>
      <c r="N775" s="98"/>
      <c r="O775" s="98"/>
    </row>
    <row r="776" spans="1:15" x14ac:dyDescent="0.3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98"/>
      <c r="N776" s="98"/>
      <c r="O776" s="98"/>
    </row>
    <row r="777" spans="1:15" x14ac:dyDescent="0.3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98"/>
      <c r="N777" s="98"/>
      <c r="O777" s="98"/>
    </row>
    <row r="778" spans="1:15" x14ac:dyDescent="0.3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98"/>
      <c r="N778" s="98"/>
      <c r="O778" s="98"/>
    </row>
    <row r="779" spans="1:15" x14ac:dyDescent="0.3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98"/>
      <c r="O779" s="98"/>
    </row>
    <row r="780" spans="1:15" x14ac:dyDescent="0.3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98"/>
      <c r="N780" s="98"/>
      <c r="O780" s="98"/>
    </row>
    <row r="781" spans="1:15" x14ac:dyDescent="0.3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98"/>
      <c r="N781" s="98"/>
      <c r="O781" s="98"/>
    </row>
    <row r="782" spans="1:15" x14ac:dyDescent="0.3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98"/>
      <c r="N782" s="98"/>
      <c r="O782" s="98"/>
    </row>
    <row r="783" spans="1:15" x14ac:dyDescent="0.3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98"/>
      <c r="N783" s="98"/>
      <c r="O783" s="98"/>
    </row>
    <row r="784" spans="1:15" x14ac:dyDescent="0.3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98"/>
      <c r="N784" s="98"/>
      <c r="O784" s="98"/>
    </row>
    <row r="785" spans="1:15" x14ac:dyDescent="0.3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98"/>
      <c r="N785" s="98"/>
      <c r="O785" s="98"/>
    </row>
    <row r="786" spans="1:15" x14ac:dyDescent="0.3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98"/>
      <c r="N786" s="98"/>
      <c r="O786" s="98"/>
    </row>
    <row r="787" spans="1:15" x14ac:dyDescent="0.3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98"/>
      <c r="N787" s="98"/>
      <c r="O787" s="98"/>
    </row>
    <row r="788" spans="1:15" x14ac:dyDescent="0.3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98"/>
      <c r="N788" s="98"/>
      <c r="O788" s="98"/>
    </row>
    <row r="789" spans="1:15" x14ac:dyDescent="0.3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98"/>
      <c r="N789" s="98"/>
      <c r="O789" s="98"/>
    </row>
    <row r="790" spans="1:15" x14ac:dyDescent="0.3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98"/>
      <c r="N790" s="98"/>
      <c r="O790" s="98"/>
    </row>
    <row r="791" spans="1:15" x14ac:dyDescent="0.3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98"/>
      <c r="N791" s="98"/>
      <c r="O791" s="98"/>
    </row>
    <row r="792" spans="1:15" x14ac:dyDescent="0.3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98"/>
      <c r="N792" s="98"/>
      <c r="O792" s="98"/>
    </row>
    <row r="793" spans="1:15" x14ac:dyDescent="0.3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98"/>
      <c r="N793" s="98"/>
      <c r="O793" s="98"/>
    </row>
    <row r="794" spans="1:15" x14ac:dyDescent="0.3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98"/>
      <c r="N794" s="98"/>
      <c r="O794" s="98"/>
    </row>
    <row r="795" spans="1:15" x14ac:dyDescent="0.3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98"/>
      <c r="N795" s="98"/>
      <c r="O795" s="98"/>
    </row>
    <row r="796" spans="1:15" x14ac:dyDescent="0.3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98"/>
      <c r="O796" s="98"/>
    </row>
    <row r="797" spans="1:15" x14ac:dyDescent="0.3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98"/>
      <c r="O797" s="98"/>
    </row>
    <row r="798" spans="1:15" x14ac:dyDescent="0.3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98"/>
      <c r="O798" s="98"/>
    </row>
    <row r="799" spans="1:15" x14ac:dyDescent="0.3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98"/>
      <c r="O799" s="98"/>
    </row>
    <row r="800" spans="1:15" x14ac:dyDescent="0.3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98"/>
      <c r="O800" s="98"/>
    </row>
    <row r="801" spans="1:15" x14ac:dyDescent="0.3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98"/>
      <c r="O801" s="98"/>
    </row>
    <row r="802" spans="1:15" x14ac:dyDescent="0.3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98"/>
      <c r="N802" s="98"/>
      <c r="O802" s="98"/>
    </row>
    <row r="803" spans="1:15" x14ac:dyDescent="0.3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98"/>
      <c r="N803" s="98"/>
      <c r="O803" s="98"/>
    </row>
    <row r="804" spans="1:15" x14ac:dyDescent="0.3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98"/>
      <c r="N804" s="98"/>
      <c r="O804" s="98"/>
    </row>
    <row r="805" spans="1:15" x14ac:dyDescent="0.3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98"/>
      <c r="N805" s="98"/>
      <c r="O805" s="98"/>
    </row>
    <row r="806" spans="1:15" x14ac:dyDescent="0.3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98"/>
      <c r="N806" s="98"/>
      <c r="O806" s="98"/>
    </row>
    <row r="807" spans="1:15" x14ac:dyDescent="0.3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98"/>
      <c r="N807" s="98"/>
      <c r="O807" s="98"/>
    </row>
    <row r="808" spans="1:15" x14ac:dyDescent="0.3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98"/>
      <c r="N808" s="98"/>
      <c r="O808" s="98"/>
    </row>
    <row r="809" spans="1:15" x14ac:dyDescent="0.3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98"/>
      <c r="N809" s="98"/>
      <c r="O809" s="98"/>
    </row>
    <row r="810" spans="1:15" x14ac:dyDescent="0.3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98"/>
      <c r="N810" s="98"/>
      <c r="O810" s="98"/>
    </row>
    <row r="811" spans="1:15" x14ac:dyDescent="0.3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98"/>
      <c r="N811" s="98"/>
      <c r="O811" s="98"/>
    </row>
    <row r="812" spans="1:15" x14ac:dyDescent="0.3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98"/>
      <c r="N812" s="98"/>
      <c r="O812" s="98"/>
    </row>
    <row r="813" spans="1:15" x14ac:dyDescent="0.3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98"/>
      <c r="N813" s="98"/>
      <c r="O813" s="98"/>
    </row>
    <row r="814" spans="1:15" x14ac:dyDescent="0.3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98"/>
      <c r="N814" s="98"/>
      <c r="O814" s="98"/>
    </row>
    <row r="815" spans="1:15" x14ac:dyDescent="0.3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98"/>
      <c r="N815" s="98"/>
      <c r="O815" s="98"/>
    </row>
    <row r="816" spans="1:15" x14ac:dyDescent="0.3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98"/>
      <c r="N816" s="98"/>
      <c r="O816" s="98"/>
    </row>
    <row r="817" spans="1:15" x14ac:dyDescent="0.3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98"/>
      <c r="N817" s="98"/>
      <c r="O817" s="98"/>
    </row>
    <row r="818" spans="1:15" x14ac:dyDescent="0.3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98"/>
      <c r="N818" s="98"/>
      <c r="O818" s="98"/>
    </row>
    <row r="819" spans="1:15" x14ac:dyDescent="0.3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98"/>
      <c r="N819" s="98"/>
      <c r="O819" s="98"/>
    </row>
    <row r="820" spans="1:15" x14ac:dyDescent="0.3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98"/>
      <c r="N820" s="98"/>
      <c r="O820" s="98"/>
    </row>
    <row r="821" spans="1:15" x14ac:dyDescent="0.3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98"/>
      <c r="N821" s="98"/>
      <c r="O821" s="98"/>
    </row>
    <row r="822" spans="1:15" x14ac:dyDescent="0.3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98"/>
      <c r="N822" s="98"/>
      <c r="O822" s="98"/>
    </row>
    <row r="823" spans="1:15" x14ac:dyDescent="0.3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98"/>
      <c r="N823" s="98"/>
      <c r="O823" s="98"/>
    </row>
    <row r="824" spans="1:15" x14ac:dyDescent="0.3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98"/>
      <c r="N824" s="98"/>
      <c r="O824" s="98"/>
    </row>
    <row r="825" spans="1:15" x14ac:dyDescent="0.3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98"/>
      <c r="N825" s="98"/>
      <c r="O825" s="98"/>
    </row>
    <row r="826" spans="1:15" x14ac:dyDescent="0.3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98"/>
      <c r="N826" s="98"/>
      <c r="O826" s="98"/>
    </row>
    <row r="827" spans="1:15" x14ac:dyDescent="0.3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98"/>
      <c r="N827" s="98"/>
      <c r="O827" s="98"/>
    </row>
    <row r="828" spans="1:15" x14ac:dyDescent="0.3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98"/>
      <c r="N828" s="98"/>
      <c r="O828" s="98"/>
    </row>
    <row r="829" spans="1:15" x14ac:dyDescent="0.3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98"/>
      <c r="N829" s="98"/>
      <c r="O829" s="98"/>
    </row>
    <row r="830" spans="1:15" x14ac:dyDescent="0.3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98"/>
      <c r="N830" s="98"/>
      <c r="O830" s="98"/>
    </row>
    <row r="831" spans="1:15" x14ac:dyDescent="0.3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98"/>
      <c r="N831" s="98"/>
      <c r="O831" s="98"/>
    </row>
    <row r="832" spans="1:15" x14ac:dyDescent="0.3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98"/>
      <c r="N832" s="98"/>
      <c r="O832" s="98"/>
    </row>
    <row r="833" spans="1:15" x14ac:dyDescent="0.3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98"/>
      <c r="N833" s="98"/>
      <c r="O833" s="98"/>
    </row>
    <row r="834" spans="1:15" x14ac:dyDescent="0.3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98"/>
      <c r="N834" s="98"/>
      <c r="O834" s="98"/>
    </row>
    <row r="835" spans="1:15" x14ac:dyDescent="0.3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98"/>
      <c r="N835" s="98"/>
      <c r="O835" s="98"/>
    </row>
    <row r="836" spans="1:15" x14ac:dyDescent="0.3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98"/>
      <c r="N836" s="98"/>
      <c r="O836" s="98"/>
    </row>
    <row r="837" spans="1:15" x14ac:dyDescent="0.3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98"/>
      <c r="N837" s="98"/>
      <c r="O837" s="98"/>
    </row>
    <row r="838" spans="1:15" x14ac:dyDescent="0.3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98"/>
      <c r="N838" s="98"/>
      <c r="O838" s="98"/>
    </row>
    <row r="839" spans="1:15" x14ac:dyDescent="0.3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98"/>
      <c r="N839" s="98"/>
      <c r="O839" s="98"/>
    </row>
    <row r="840" spans="1:15" x14ac:dyDescent="0.3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98"/>
      <c r="N840" s="98"/>
      <c r="O840" s="98"/>
    </row>
    <row r="841" spans="1:15" x14ac:dyDescent="0.3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98"/>
      <c r="N841" s="98"/>
      <c r="O841" s="98"/>
    </row>
    <row r="842" spans="1:15" x14ac:dyDescent="0.3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98"/>
      <c r="N842" s="98"/>
      <c r="O842" s="98"/>
    </row>
    <row r="843" spans="1:15" x14ac:dyDescent="0.3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98"/>
      <c r="N843" s="98"/>
      <c r="O843" s="98"/>
    </row>
    <row r="844" spans="1:15" x14ac:dyDescent="0.3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98"/>
      <c r="N844" s="98"/>
      <c r="O844" s="98"/>
    </row>
    <row r="845" spans="1:15" x14ac:dyDescent="0.3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98"/>
      <c r="N845" s="98"/>
      <c r="O845" s="98"/>
    </row>
    <row r="846" spans="1:15" x14ac:dyDescent="0.3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98"/>
      <c r="N846" s="98"/>
      <c r="O846" s="98"/>
    </row>
    <row r="847" spans="1:15" x14ac:dyDescent="0.3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98"/>
      <c r="N847" s="98"/>
      <c r="O847" s="98"/>
    </row>
    <row r="848" spans="1:15" x14ac:dyDescent="0.3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98"/>
      <c r="N848" s="98"/>
      <c r="O848" s="98"/>
    </row>
    <row r="849" spans="1:15" x14ac:dyDescent="0.3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98"/>
      <c r="N849" s="98"/>
      <c r="O849" s="98"/>
    </row>
    <row r="850" spans="1:15" x14ac:dyDescent="0.3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98"/>
      <c r="N850" s="98"/>
      <c r="O850" s="98"/>
    </row>
    <row r="851" spans="1:15" x14ac:dyDescent="0.3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98"/>
      <c r="N851" s="98"/>
      <c r="O851" s="98"/>
    </row>
    <row r="852" spans="1:15" x14ac:dyDescent="0.3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98"/>
      <c r="N852" s="98"/>
      <c r="O852" s="98"/>
    </row>
    <row r="853" spans="1:15" x14ac:dyDescent="0.3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98"/>
      <c r="N853" s="98"/>
      <c r="O853" s="98"/>
    </row>
    <row r="854" spans="1:15" x14ac:dyDescent="0.3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98"/>
      <c r="N854" s="98"/>
      <c r="O854" s="98"/>
    </row>
    <row r="855" spans="1:15" x14ac:dyDescent="0.3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98"/>
      <c r="N855" s="98"/>
      <c r="O855" s="98"/>
    </row>
    <row r="856" spans="1:15" x14ac:dyDescent="0.3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98"/>
      <c r="N856" s="98"/>
      <c r="O856" s="98"/>
    </row>
    <row r="857" spans="1:15" x14ac:dyDescent="0.3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98"/>
      <c r="N857" s="98"/>
      <c r="O857" s="98"/>
    </row>
    <row r="858" spans="1:15" x14ac:dyDescent="0.3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98"/>
      <c r="N858" s="98"/>
      <c r="O858" s="98"/>
    </row>
    <row r="859" spans="1:15" x14ac:dyDescent="0.3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98"/>
      <c r="N859" s="98"/>
      <c r="O859" s="98"/>
    </row>
    <row r="860" spans="1:15" x14ac:dyDescent="0.3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98"/>
      <c r="N860" s="98"/>
      <c r="O860" s="98"/>
    </row>
    <row r="861" spans="1:15" x14ac:dyDescent="0.3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98"/>
      <c r="N861" s="98"/>
      <c r="O861" s="98"/>
    </row>
    <row r="862" spans="1:15" x14ac:dyDescent="0.3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98"/>
      <c r="N862" s="98"/>
      <c r="O862" s="98"/>
    </row>
    <row r="863" spans="1:15" x14ac:dyDescent="0.3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98"/>
      <c r="N863" s="98"/>
      <c r="O863" s="98"/>
    </row>
    <row r="864" spans="1:15" x14ac:dyDescent="0.3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98"/>
      <c r="N864" s="98"/>
      <c r="O864" s="98"/>
    </row>
    <row r="865" spans="1:15" x14ac:dyDescent="0.3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98"/>
      <c r="N865" s="98"/>
      <c r="O865" s="98"/>
    </row>
    <row r="866" spans="1:15" x14ac:dyDescent="0.3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98"/>
      <c r="N866" s="98"/>
      <c r="O866" s="98"/>
    </row>
    <row r="867" spans="1:15" x14ac:dyDescent="0.3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98"/>
      <c r="N867" s="98"/>
      <c r="O867" s="98"/>
    </row>
    <row r="868" spans="1:15" x14ac:dyDescent="0.3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98"/>
      <c r="N868" s="98"/>
      <c r="O868" s="98"/>
    </row>
    <row r="869" spans="1:15" x14ac:dyDescent="0.3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98"/>
      <c r="N869" s="98"/>
      <c r="O869" s="98"/>
    </row>
    <row r="870" spans="1:15" x14ac:dyDescent="0.3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98"/>
      <c r="N870" s="98"/>
      <c r="O870" s="98"/>
    </row>
    <row r="871" spans="1:15" x14ac:dyDescent="0.3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98"/>
      <c r="N871" s="98"/>
      <c r="O871" s="98"/>
    </row>
    <row r="872" spans="1:15" x14ac:dyDescent="0.3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98"/>
      <c r="N872" s="98"/>
      <c r="O872" s="98"/>
    </row>
    <row r="873" spans="1:15" x14ac:dyDescent="0.3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98"/>
      <c r="N873" s="98"/>
      <c r="O873" s="98"/>
    </row>
    <row r="874" spans="1:15" x14ac:dyDescent="0.3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98"/>
      <c r="N874" s="98"/>
      <c r="O874" s="98"/>
    </row>
    <row r="875" spans="1:15" x14ac:dyDescent="0.3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98"/>
      <c r="N875" s="98"/>
      <c r="O875" s="98"/>
    </row>
    <row r="876" spans="1:15" x14ac:dyDescent="0.3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98"/>
      <c r="N876" s="98"/>
      <c r="O876" s="98"/>
    </row>
    <row r="877" spans="1:15" x14ac:dyDescent="0.3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98"/>
      <c r="N877" s="98"/>
      <c r="O877" s="98"/>
    </row>
    <row r="878" spans="1:15" x14ac:dyDescent="0.3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98"/>
      <c r="N878" s="98"/>
      <c r="O878" s="98"/>
    </row>
    <row r="879" spans="1:15" x14ac:dyDescent="0.3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98"/>
      <c r="N879" s="98"/>
      <c r="O879" s="98"/>
    </row>
    <row r="880" spans="1:15" x14ac:dyDescent="0.3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98"/>
      <c r="N880" s="98"/>
      <c r="O880" s="98"/>
    </row>
    <row r="881" spans="1:15" x14ac:dyDescent="0.3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98"/>
      <c r="N881" s="98"/>
      <c r="O881" s="98"/>
    </row>
    <row r="882" spans="1:15" x14ac:dyDescent="0.3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98"/>
      <c r="N882" s="98"/>
      <c r="O882" s="98"/>
    </row>
    <row r="883" spans="1:15" x14ac:dyDescent="0.3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98"/>
      <c r="N883" s="98"/>
      <c r="O883" s="98"/>
    </row>
    <row r="884" spans="1:15" x14ac:dyDescent="0.3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98"/>
      <c r="N884" s="98"/>
      <c r="O884" s="98"/>
    </row>
    <row r="885" spans="1:15" x14ac:dyDescent="0.3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98"/>
      <c r="N885" s="98"/>
      <c r="O885" s="98"/>
    </row>
    <row r="886" spans="1:15" x14ac:dyDescent="0.3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98"/>
      <c r="N886" s="98"/>
      <c r="O886" s="98"/>
    </row>
    <row r="887" spans="1:15" x14ac:dyDescent="0.3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98"/>
      <c r="N887" s="98"/>
      <c r="O887" s="98"/>
    </row>
    <row r="888" spans="1:15" x14ac:dyDescent="0.3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98"/>
      <c r="N888" s="98"/>
      <c r="O888" s="98"/>
    </row>
    <row r="889" spans="1:15" x14ac:dyDescent="0.3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98"/>
      <c r="N889" s="98"/>
      <c r="O889" s="98"/>
    </row>
    <row r="890" spans="1:15" x14ac:dyDescent="0.3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98"/>
      <c r="N890" s="98"/>
      <c r="O890" s="98"/>
    </row>
    <row r="891" spans="1:15" x14ac:dyDescent="0.3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98"/>
      <c r="O891" s="98"/>
    </row>
    <row r="892" spans="1:15" x14ac:dyDescent="0.3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98"/>
      <c r="N892" s="98"/>
      <c r="O892" s="98"/>
    </row>
    <row r="893" spans="1:15" x14ac:dyDescent="0.3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98"/>
      <c r="N893" s="98"/>
      <c r="O893" s="98"/>
    </row>
    <row r="894" spans="1:15" x14ac:dyDescent="0.3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98"/>
      <c r="N894" s="98"/>
      <c r="O894" s="98"/>
    </row>
    <row r="895" spans="1:15" x14ac:dyDescent="0.3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98"/>
      <c r="N895" s="98"/>
      <c r="O895" s="98"/>
    </row>
    <row r="896" spans="1:15" x14ac:dyDescent="0.3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98"/>
      <c r="N896" s="98"/>
      <c r="O896" s="98"/>
    </row>
    <row r="897" spans="1:15" x14ac:dyDescent="0.3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98"/>
      <c r="N897" s="98"/>
      <c r="O897" s="98"/>
    </row>
    <row r="898" spans="1:15" x14ac:dyDescent="0.3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98"/>
      <c r="N898" s="98"/>
      <c r="O898" s="98"/>
    </row>
    <row r="899" spans="1:15" x14ac:dyDescent="0.3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98"/>
      <c r="N899" s="98"/>
      <c r="O899" s="98"/>
    </row>
    <row r="900" spans="1:15" x14ac:dyDescent="0.3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98"/>
      <c r="N900" s="98"/>
      <c r="O900" s="98"/>
    </row>
    <row r="901" spans="1:15" x14ac:dyDescent="0.3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98"/>
      <c r="N901" s="98"/>
      <c r="O901" s="98"/>
    </row>
    <row r="902" spans="1:15" x14ac:dyDescent="0.3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98"/>
      <c r="N902" s="98"/>
      <c r="O902" s="98"/>
    </row>
    <row r="903" spans="1:15" x14ac:dyDescent="0.3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98"/>
      <c r="N903" s="98"/>
      <c r="O903" s="98"/>
    </row>
    <row r="904" spans="1:15" x14ac:dyDescent="0.3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98"/>
      <c r="N904" s="98"/>
      <c r="O904" s="98"/>
    </row>
    <row r="905" spans="1:15" x14ac:dyDescent="0.3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98"/>
      <c r="N905" s="98"/>
      <c r="O905" s="98"/>
    </row>
    <row r="906" spans="1:15" x14ac:dyDescent="0.3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98"/>
      <c r="N906" s="98"/>
      <c r="O906" s="98"/>
    </row>
    <row r="907" spans="1:15" x14ac:dyDescent="0.3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98"/>
      <c r="N907" s="98"/>
      <c r="O907" s="98"/>
    </row>
    <row r="908" spans="1:15" x14ac:dyDescent="0.3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98"/>
      <c r="N908" s="98"/>
      <c r="O908" s="98"/>
    </row>
    <row r="909" spans="1:15" x14ac:dyDescent="0.3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98"/>
      <c r="N909" s="98"/>
      <c r="O909" s="98"/>
    </row>
    <row r="910" spans="1:15" x14ac:dyDescent="0.3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98"/>
      <c r="N910" s="98"/>
      <c r="O910" s="98"/>
    </row>
    <row r="911" spans="1:15" x14ac:dyDescent="0.3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98"/>
      <c r="N911" s="98"/>
      <c r="O911" s="98"/>
    </row>
    <row r="912" spans="1:15" x14ac:dyDescent="0.3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98"/>
      <c r="N912" s="98"/>
      <c r="O912" s="98"/>
    </row>
    <row r="913" spans="1:15" x14ac:dyDescent="0.3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98"/>
      <c r="N913" s="98"/>
      <c r="O913" s="98"/>
    </row>
    <row r="914" spans="1:15" x14ac:dyDescent="0.3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98"/>
      <c r="N914" s="98"/>
      <c r="O914" s="98"/>
    </row>
    <row r="915" spans="1:15" x14ac:dyDescent="0.3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98"/>
      <c r="N915" s="98"/>
      <c r="O915" s="98"/>
    </row>
    <row r="916" spans="1:15" x14ac:dyDescent="0.3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98"/>
      <c r="N916" s="98"/>
      <c r="O916" s="98"/>
    </row>
    <row r="917" spans="1:15" x14ac:dyDescent="0.3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98"/>
      <c r="N917" s="98"/>
      <c r="O917" s="98"/>
    </row>
    <row r="918" spans="1:15" x14ac:dyDescent="0.3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98"/>
      <c r="N918" s="98"/>
      <c r="O918" s="98"/>
    </row>
    <row r="919" spans="1:15" x14ac:dyDescent="0.3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98"/>
      <c r="N919" s="98"/>
      <c r="O919" s="98"/>
    </row>
    <row r="920" spans="1:15" x14ac:dyDescent="0.3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98"/>
      <c r="N920" s="98"/>
      <c r="O920" s="98"/>
    </row>
    <row r="921" spans="1:15" x14ac:dyDescent="0.3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98"/>
      <c r="N921" s="98"/>
      <c r="O921" s="98"/>
    </row>
    <row r="922" spans="1:15" x14ac:dyDescent="0.3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98"/>
      <c r="N922" s="98"/>
      <c r="O922" s="98"/>
    </row>
    <row r="923" spans="1:15" x14ac:dyDescent="0.3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98"/>
      <c r="N923" s="98"/>
      <c r="O923" s="98"/>
    </row>
    <row r="924" spans="1:15" x14ac:dyDescent="0.3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98"/>
      <c r="N924" s="98"/>
      <c r="O924" s="98"/>
    </row>
    <row r="925" spans="1:15" x14ac:dyDescent="0.3">
      <c r="A925" s="98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98"/>
      <c r="N925" s="98"/>
      <c r="O925" s="98"/>
    </row>
    <row r="926" spans="1:15" x14ac:dyDescent="0.3">
      <c r="A926" s="98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98"/>
      <c r="N926" s="98"/>
      <c r="O926" s="98"/>
    </row>
    <row r="927" spans="1:15" x14ac:dyDescent="0.3">
      <c r="A927" s="98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98"/>
      <c r="N927" s="98"/>
      <c r="O927" s="98"/>
    </row>
    <row r="928" spans="1:15" x14ac:dyDescent="0.3">
      <c r="A928" s="98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98"/>
      <c r="N928" s="98"/>
      <c r="O928" s="98"/>
    </row>
    <row r="929" spans="1:15" x14ac:dyDescent="0.3">
      <c r="A929" s="98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98"/>
      <c r="N929" s="98"/>
      <c r="O929" s="98"/>
    </row>
    <row r="930" spans="1:15" x14ac:dyDescent="0.3">
      <c r="A930" s="98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98"/>
      <c r="N930" s="98"/>
      <c r="O930" s="98"/>
    </row>
    <row r="931" spans="1:15" x14ac:dyDescent="0.3">
      <c r="A931" s="98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98"/>
      <c r="N931" s="98"/>
      <c r="O931" s="98"/>
    </row>
    <row r="932" spans="1:15" x14ac:dyDescent="0.3">
      <c r="A932" s="98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98"/>
      <c r="N932" s="98"/>
      <c r="O932" s="98"/>
    </row>
    <row r="933" spans="1:15" x14ac:dyDescent="0.3">
      <c r="A933" s="98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98"/>
      <c r="N933" s="98"/>
      <c r="O933" s="98"/>
    </row>
    <row r="934" spans="1:15" x14ac:dyDescent="0.3">
      <c r="A934" s="98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98"/>
      <c r="N934" s="98"/>
      <c r="O934" s="98"/>
    </row>
    <row r="935" spans="1:15" x14ac:dyDescent="0.3">
      <c r="A935" s="98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98"/>
      <c r="O935" s="98"/>
    </row>
    <row r="936" spans="1:15" x14ac:dyDescent="0.3">
      <c r="A936" s="98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98"/>
      <c r="N936" s="98"/>
      <c r="O936" s="98"/>
    </row>
    <row r="937" spans="1:15" x14ac:dyDescent="0.3">
      <c r="A937" s="98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98"/>
      <c r="N937" s="98"/>
      <c r="O937" s="98"/>
    </row>
    <row r="938" spans="1:15" x14ac:dyDescent="0.3">
      <c r="A938" s="98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98"/>
      <c r="N938" s="98"/>
      <c r="O938" s="98"/>
    </row>
    <row r="939" spans="1:15" x14ac:dyDescent="0.3">
      <c r="A939" s="98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98"/>
      <c r="N939" s="98"/>
      <c r="O939" s="98"/>
    </row>
    <row r="940" spans="1:15" x14ac:dyDescent="0.3">
      <c r="A940" s="98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98"/>
      <c r="N940" s="98"/>
      <c r="O940" s="98"/>
    </row>
    <row r="941" spans="1:15" x14ac:dyDescent="0.3">
      <c r="A941" s="98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98"/>
      <c r="N941" s="98"/>
      <c r="O941" s="98"/>
    </row>
    <row r="942" spans="1:15" x14ac:dyDescent="0.3">
      <c r="A942" s="98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98"/>
      <c r="N942" s="98"/>
      <c r="O942" s="98"/>
    </row>
    <row r="943" spans="1:15" x14ac:dyDescent="0.3">
      <c r="A943" s="98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98"/>
      <c r="N943" s="98"/>
      <c r="O943" s="98"/>
    </row>
    <row r="944" spans="1:15" x14ac:dyDescent="0.3">
      <c r="A944" s="98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98"/>
      <c r="N944" s="98"/>
      <c r="O944" s="98"/>
    </row>
    <row r="945" spans="1:15" x14ac:dyDescent="0.3">
      <c r="A945" s="98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98"/>
      <c r="N945" s="98"/>
      <c r="O945" s="98"/>
    </row>
    <row r="946" spans="1:15" x14ac:dyDescent="0.3">
      <c r="A946" s="98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98"/>
      <c r="N946" s="98"/>
      <c r="O946" s="98"/>
    </row>
    <row r="947" spans="1:15" x14ac:dyDescent="0.3">
      <c r="A947" s="98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98"/>
      <c r="N947" s="98"/>
      <c r="O947" s="98"/>
    </row>
    <row r="948" spans="1:15" x14ac:dyDescent="0.3">
      <c r="A948" s="98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98"/>
      <c r="N948" s="98"/>
      <c r="O948" s="98"/>
    </row>
    <row r="949" spans="1:15" x14ac:dyDescent="0.3">
      <c r="A949" s="98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98"/>
      <c r="N949" s="98"/>
      <c r="O949" s="98"/>
    </row>
    <row r="950" spans="1:15" x14ac:dyDescent="0.3">
      <c r="A950" s="98"/>
      <c r="B950" s="98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98"/>
      <c r="N950" s="98"/>
      <c r="O950" s="98"/>
    </row>
    <row r="951" spans="1:15" x14ac:dyDescent="0.3">
      <c r="A951" s="98"/>
      <c r="B951" s="98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98"/>
      <c r="N951" s="98"/>
      <c r="O951" s="98"/>
    </row>
    <row r="952" spans="1:15" x14ac:dyDescent="0.3">
      <c r="A952" s="98"/>
      <c r="B952" s="98"/>
      <c r="C952" s="98"/>
      <c r="D952" s="98"/>
      <c r="E952" s="98"/>
      <c r="F952" s="98"/>
      <c r="G952" s="98"/>
      <c r="H952" s="98"/>
      <c r="I952" s="98"/>
      <c r="J952" s="98"/>
      <c r="K952" s="98"/>
      <c r="L952" s="98"/>
      <c r="M952" s="98"/>
      <c r="N952" s="98"/>
      <c r="O952" s="98"/>
    </row>
    <row r="953" spans="1:15" x14ac:dyDescent="0.3">
      <c r="A953" s="98"/>
      <c r="B953" s="98"/>
      <c r="C953" s="98"/>
      <c r="D953" s="98"/>
      <c r="E953" s="98"/>
      <c r="F953" s="98"/>
      <c r="G953" s="98"/>
      <c r="H953" s="98"/>
      <c r="I953" s="98"/>
      <c r="J953" s="98"/>
      <c r="K953" s="98"/>
      <c r="L953" s="98"/>
      <c r="M953" s="98"/>
      <c r="N953" s="98"/>
      <c r="O953" s="98"/>
    </row>
    <row r="954" spans="1:15" x14ac:dyDescent="0.3">
      <c r="A954" s="98"/>
      <c r="B954" s="98"/>
      <c r="C954" s="98"/>
      <c r="D954" s="98"/>
      <c r="E954" s="98"/>
      <c r="F954" s="98"/>
      <c r="G954" s="98"/>
      <c r="H954" s="98"/>
      <c r="I954" s="98"/>
      <c r="J954" s="98"/>
      <c r="K954" s="98"/>
      <c r="L954" s="98"/>
      <c r="M954" s="98"/>
      <c r="N954" s="98"/>
      <c r="O954" s="98"/>
    </row>
    <row r="955" spans="1:15" x14ac:dyDescent="0.3">
      <c r="A955" s="98"/>
      <c r="B955" s="98"/>
      <c r="C955" s="98"/>
      <c r="D955" s="98"/>
      <c r="E955" s="98"/>
      <c r="F955" s="98"/>
      <c r="G955" s="98"/>
      <c r="H955" s="98"/>
      <c r="I955" s="98"/>
      <c r="J955" s="98"/>
      <c r="K955" s="98"/>
      <c r="L955" s="98"/>
      <c r="M955" s="98"/>
      <c r="N955" s="98"/>
      <c r="O955" s="98"/>
    </row>
    <row r="956" spans="1:15" x14ac:dyDescent="0.3">
      <c r="A956" s="98"/>
      <c r="B956" s="98"/>
      <c r="C956" s="98"/>
      <c r="D956" s="98"/>
      <c r="E956" s="98"/>
      <c r="F956" s="98"/>
      <c r="G956" s="98"/>
      <c r="H956" s="98"/>
      <c r="I956" s="98"/>
      <c r="J956" s="98"/>
      <c r="K956" s="98"/>
      <c r="L956" s="98"/>
      <c r="M956" s="98"/>
      <c r="N956" s="98"/>
      <c r="O956" s="98"/>
    </row>
    <row r="957" spans="1:15" x14ac:dyDescent="0.3">
      <c r="A957" s="98"/>
      <c r="B957" s="98"/>
      <c r="C957" s="98"/>
      <c r="D957" s="98"/>
      <c r="E957" s="98"/>
      <c r="F957" s="98"/>
      <c r="G957" s="98"/>
      <c r="H957" s="98"/>
      <c r="I957" s="98"/>
      <c r="J957" s="98"/>
      <c r="K957" s="98"/>
      <c r="L957" s="98"/>
      <c r="M957" s="98"/>
      <c r="N957" s="98"/>
      <c r="O957" s="98"/>
    </row>
    <row r="958" spans="1:15" x14ac:dyDescent="0.3">
      <c r="A958" s="98"/>
      <c r="B958" s="98"/>
      <c r="C958" s="98"/>
      <c r="D958" s="98"/>
      <c r="E958" s="98"/>
      <c r="F958" s="98"/>
      <c r="G958" s="98"/>
      <c r="H958" s="98"/>
      <c r="I958" s="98"/>
      <c r="J958" s="98"/>
      <c r="K958" s="98"/>
      <c r="L958" s="98"/>
      <c r="M958" s="98"/>
      <c r="N958" s="98"/>
      <c r="O958" s="98"/>
    </row>
    <row r="959" spans="1:15" x14ac:dyDescent="0.3">
      <c r="A959" s="98"/>
      <c r="B959" s="98"/>
      <c r="C959" s="98"/>
      <c r="D959" s="98"/>
      <c r="E959" s="98"/>
      <c r="F959" s="98"/>
      <c r="G959" s="98"/>
      <c r="H959" s="98"/>
      <c r="I959" s="98"/>
      <c r="J959" s="98"/>
      <c r="K959" s="98"/>
      <c r="L959" s="98"/>
      <c r="M959" s="98"/>
      <c r="N959" s="98"/>
      <c r="O959" s="98"/>
    </row>
    <row r="960" spans="1:15" x14ac:dyDescent="0.3">
      <c r="A960" s="98"/>
      <c r="B960" s="98"/>
      <c r="C960" s="98"/>
      <c r="D960" s="98"/>
      <c r="E960" s="98"/>
      <c r="F960" s="98"/>
      <c r="G960" s="98"/>
      <c r="H960" s="98"/>
      <c r="I960" s="98"/>
      <c r="J960" s="98"/>
      <c r="K960" s="98"/>
      <c r="L960" s="98"/>
      <c r="M960" s="98"/>
      <c r="N960" s="98"/>
      <c r="O960" s="98"/>
    </row>
    <row r="961" spans="1:15" x14ac:dyDescent="0.3">
      <c r="A961" s="98"/>
      <c r="B961" s="98"/>
      <c r="C961" s="98"/>
      <c r="D961" s="98"/>
      <c r="E961" s="98"/>
      <c r="F961" s="98"/>
      <c r="G961" s="98"/>
      <c r="H961" s="98"/>
      <c r="I961" s="98"/>
      <c r="J961" s="98"/>
      <c r="K961" s="98"/>
      <c r="L961" s="98"/>
      <c r="M961" s="98"/>
      <c r="N961" s="98"/>
      <c r="O961" s="98"/>
    </row>
    <row r="962" spans="1:15" x14ac:dyDescent="0.3">
      <c r="A962" s="98"/>
      <c r="B962" s="98"/>
      <c r="C962" s="98"/>
      <c r="D962" s="98"/>
      <c r="E962" s="98"/>
      <c r="F962" s="98"/>
      <c r="G962" s="98"/>
      <c r="H962" s="98"/>
      <c r="I962" s="98"/>
      <c r="J962" s="98"/>
      <c r="K962" s="98"/>
      <c r="L962" s="98"/>
      <c r="M962" s="98"/>
      <c r="N962" s="98"/>
      <c r="O962" s="98"/>
    </row>
    <row r="963" spans="1:15" x14ac:dyDescent="0.3">
      <c r="A963" s="98"/>
      <c r="B963" s="98"/>
      <c r="C963" s="98"/>
      <c r="D963" s="98"/>
      <c r="E963" s="98"/>
      <c r="F963" s="98"/>
      <c r="G963" s="98"/>
      <c r="H963" s="98"/>
      <c r="I963" s="98"/>
      <c r="J963" s="98"/>
      <c r="K963" s="98"/>
      <c r="L963" s="98"/>
      <c r="M963" s="98"/>
      <c r="N963" s="98"/>
      <c r="O963" s="98"/>
    </row>
    <row r="964" spans="1:15" x14ac:dyDescent="0.3">
      <c r="A964" s="98"/>
      <c r="B964" s="98"/>
      <c r="C964" s="98"/>
      <c r="D964" s="98"/>
      <c r="E964" s="98"/>
      <c r="F964" s="98"/>
      <c r="G964" s="98"/>
      <c r="H964" s="98"/>
      <c r="I964" s="98"/>
      <c r="J964" s="98"/>
      <c r="K964" s="98"/>
      <c r="L964" s="98"/>
      <c r="M964" s="98"/>
      <c r="N964" s="98"/>
      <c r="O964" s="98"/>
    </row>
    <row r="965" spans="1:15" x14ac:dyDescent="0.3">
      <c r="A965" s="98"/>
      <c r="B965" s="98"/>
      <c r="C965" s="98"/>
      <c r="D965" s="98"/>
      <c r="E965" s="98"/>
      <c r="F965" s="98"/>
      <c r="G965" s="98"/>
      <c r="H965" s="98"/>
      <c r="I965" s="98"/>
      <c r="J965" s="98"/>
      <c r="K965" s="98"/>
      <c r="L965" s="98"/>
      <c r="M965" s="98"/>
      <c r="N965" s="98"/>
      <c r="O965" s="98"/>
    </row>
    <row r="966" spans="1:15" x14ac:dyDescent="0.3">
      <c r="A966" s="98"/>
      <c r="B966" s="98"/>
      <c r="C966" s="98"/>
      <c r="D966" s="98"/>
      <c r="E966" s="98"/>
      <c r="F966" s="98"/>
      <c r="G966" s="98"/>
      <c r="H966" s="98"/>
      <c r="I966" s="98"/>
      <c r="J966" s="98"/>
      <c r="K966" s="98"/>
      <c r="L966" s="98"/>
      <c r="M966" s="98"/>
      <c r="N966" s="98"/>
      <c r="O966" s="98"/>
    </row>
    <row r="967" spans="1:15" x14ac:dyDescent="0.3">
      <c r="A967" s="98"/>
      <c r="B967" s="98"/>
      <c r="C967" s="98"/>
      <c r="D967" s="98"/>
      <c r="E967" s="98"/>
      <c r="F967" s="98"/>
      <c r="G967" s="98"/>
      <c r="H967" s="98"/>
      <c r="I967" s="98"/>
      <c r="J967" s="98"/>
      <c r="K967" s="98"/>
      <c r="L967" s="98"/>
      <c r="M967" s="98"/>
      <c r="N967" s="98"/>
      <c r="O967" s="98"/>
    </row>
    <row r="968" spans="1:15" x14ac:dyDescent="0.3">
      <c r="A968" s="98"/>
      <c r="B968" s="98"/>
      <c r="C968" s="98"/>
      <c r="D968" s="98"/>
      <c r="E968" s="98"/>
      <c r="F968" s="98"/>
      <c r="G968" s="98"/>
      <c r="H968" s="98"/>
      <c r="I968" s="98"/>
      <c r="J968" s="98"/>
      <c r="K968" s="98"/>
      <c r="L968" s="98"/>
      <c r="M968" s="98"/>
      <c r="N968" s="98"/>
      <c r="O968" s="98"/>
    </row>
    <row r="969" spans="1:15" x14ac:dyDescent="0.3">
      <c r="A969" s="98"/>
      <c r="B969" s="98"/>
      <c r="C969" s="98"/>
      <c r="D969" s="98"/>
      <c r="E969" s="98"/>
      <c r="F969" s="98"/>
      <c r="G969" s="98"/>
      <c r="H969" s="98"/>
      <c r="I969" s="98"/>
      <c r="J969" s="98"/>
      <c r="K969" s="98"/>
      <c r="L969" s="98"/>
      <c r="M969" s="98"/>
      <c r="N969" s="98"/>
      <c r="O969" s="98"/>
    </row>
    <row r="970" spans="1:15" x14ac:dyDescent="0.3">
      <c r="A970" s="98"/>
      <c r="B970" s="98"/>
      <c r="C970" s="98"/>
      <c r="D970" s="98"/>
      <c r="E970" s="98"/>
      <c r="F970" s="98"/>
      <c r="G970" s="98"/>
      <c r="H970" s="98"/>
      <c r="I970" s="98"/>
      <c r="J970" s="98"/>
      <c r="K970" s="98"/>
      <c r="L970" s="98"/>
      <c r="M970" s="98"/>
      <c r="N970" s="98"/>
      <c r="O970" s="98"/>
    </row>
    <row r="971" spans="1:15" x14ac:dyDescent="0.3">
      <c r="A971" s="98"/>
      <c r="B971" s="98"/>
      <c r="C971" s="98"/>
      <c r="D971" s="98"/>
      <c r="E971" s="98"/>
      <c r="F971" s="98"/>
      <c r="G971" s="98"/>
      <c r="H971" s="98"/>
      <c r="I971" s="98"/>
      <c r="J971" s="98"/>
      <c r="K971" s="98"/>
      <c r="L971" s="98"/>
      <c r="M971" s="98"/>
      <c r="N971" s="98"/>
      <c r="O971" s="98"/>
    </row>
    <row r="972" spans="1:15" x14ac:dyDescent="0.3">
      <c r="A972" s="98"/>
      <c r="B972" s="98"/>
      <c r="C972" s="98"/>
      <c r="D972" s="98"/>
      <c r="E972" s="98"/>
      <c r="F972" s="98"/>
      <c r="G972" s="98"/>
      <c r="H972" s="98"/>
      <c r="I972" s="98"/>
      <c r="J972" s="98"/>
      <c r="K972" s="98"/>
      <c r="L972" s="98"/>
      <c r="M972" s="98"/>
      <c r="N972" s="98"/>
      <c r="O972" s="98"/>
    </row>
    <row r="973" spans="1:15" x14ac:dyDescent="0.3">
      <c r="A973" s="98"/>
      <c r="B973" s="98"/>
      <c r="C973" s="98"/>
      <c r="D973" s="98"/>
      <c r="E973" s="98"/>
      <c r="F973" s="98"/>
      <c r="G973" s="98"/>
      <c r="H973" s="98"/>
      <c r="I973" s="98"/>
      <c r="J973" s="98"/>
      <c r="K973" s="98"/>
      <c r="L973" s="98"/>
      <c r="M973" s="98"/>
      <c r="N973" s="98"/>
      <c r="O973" s="98"/>
    </row>
    <row r="974" spans="1:15" x14ac:dyDescent="0.3">
      <c r="A974" s="98"/>
      <c r="B974" s="98"/>
      <c r="C974" s="98"/>
      <c r="D974" s="98"/>
      <c r="E974" s="98"/>
      <c r="F974" s="98"/>
      <c r="G974" s="98"/>
      <c r="H974" s="98"/>
      <c r="I974" s="98"/>
      <c r="J974" s="98"/>
      <c r="K974" s="98"/>
      <c r="L974" s="98"/>
      <c r="M974" s="98"/>
      <c r="N974" s="98"/>
      <c r="O974" s="98"/>
    </row>
    <row r="975" spans="1:15" x14ac:dyDescent="0.3">
      <c r="A975" s="98"/>
      <c r="B975" s="98"/>
      <c r="C975" s="98"/>
      <c r="D975" s="98"/>
      <c r="E975" s="98"/>
      <c r="F975" s="98"/>
      <c r="G975" s="98"/>
      <c r="H975" s="98"/>
      <c r="I975" s="98"/>
      <c r="J975" s="98"/>
      <c r="K975" s="98"/>
      <c r="L975" s="98"/>
      <c r="M975" s="98"/>
      <c r="N975" s="98"/>
      <c r="O975" s="98"/>
    </row>
    <row r="976" spans="1:15" x14ac:dyDescent="0.3">
      <c r="A976" s="98"/>
      <c r="B976" s="98"/>
      <c r="C976" s="98"/>
      <c r="D976" s="98"/>
      <c r="E976" s="98"/>
      <c r="F976" s="98"/>
      <c r="G976" s="98"/>
      <c r="H976" s="98"/>
      <c r="I976" s="98"/>
      <c r="J976" s="98"/>
      <c r="K976" s="98"/>
      <c r="L976" s="98"/>
      <c r="M976" s="98"/>
      <c r="N976" s="98"/>
      <c r="O976" s="98"/>
    </row>
    <row r="977" spans="1:15" x14ac:dyDescent="0.3">
      <c r="A977" s="98"/>
      <c r="B977" s="98"/>
      <c r="C977" s="98"/>
      <c r="D977" s="98"/>
      <c r="E977" s="98"/>
      <c r="F977" s="98"/>
      <c r="G977" s="98"/>
      <c r="H977" s="98"/>
      <c r="I977" s="98"/>
      <c r="J977" s="98"/>
      <c r="K977" s="98"/>
      <c r="L977" s="98"/>
      <c r="M977" s="98"/>
      <c r="N977" s="98"/>
      <c r="O977" s="98"/>
    </row>
    <row r="978" spans="1:15" x14ac:dyDescent="0.3">
      <c r="A978" s="98"/>
      <c r="B978" s="98"/>
      <c r="C978" s="98"/>
      <c r="D978" s="98"/>
      <c r="E978" s="98"/>
      <c r="F978" s="98"/>
      <c r="G978" s="98"/>
      <c r="H978" s="98"/>
      <c r="I978" s="98"/>
      <c r="J978" s="98"/>
      <c r="K978" s="98"/>
      <c r="L978" s="98"/>
      <c r="M978" s="98"/>
      <c r="N978" s="98"/>
      <c r="O978" s="98"/>
    </row>
    <row r="979" spans="1:15" x14ac:dyDescent="0.3">
      <c r="A979" s="98"/>
      <c r="B979" s="98"/>
      <c r="C979" s="98"/>
      <c r="D979" s="98"/>
      <c r="E979" s="98"/>
      <c r="F979" s="98"/>
      <c r="G979" s="98"/>
      <c r="H979" s="98"/>
      <c r="I979" s="98"/>
      <c r="J979" s="98"/>
      <c r="K979" s="98"/>
      <c r="L979" s="98"/>
      <c r="M979" s="98"/>
      <c r="N979" s="98"/>
      <c r="O979" s="98"/>
    </row>
    <row r="980" spans="1:15" x14ac:dyDescent="0.3">
      <c r="A980" s="98"/>
      <c r="B980" s="98"/>
      <c r="C980" s="98"/>
      <c r="D980" s="98"/>
      <c r="E980" s="98"/>
      <c r="F980" s="98"/>
      <c r="G980" s="98"/>
      <c r="H980" s="98"/>
      <c r="I980" s="98"/>
      <c r="J980" s="98"/>
      <c r="K980" s="98"/>
      <c r="L980" s="98"/>
      <c r="M980" s="98"/>
      <c r="N980" s="98"/>
      <c r="O980" s="98"/>
    </row>
    <row r="981" spans="1:15" x14ac:dyDescent="0.3">
      <c r="A981" s="98"/>
      <c r="B981" s="98"/>
      <c r="C981" s="98"/>
      <c r="D981" s="98"/>
      <c r="E981" s="98"/>
      <c r="F981" s="98"/>
      <c r="G981" s="98"/>
      <c r="H981" s="98"/>
      <c r="I981" s="98"/>
      <c r="J981" s="98"/>
      <c r="K981" s="98"/>
      <c r="L981" s="98"/>
      <c r="M981" s="98"/>
      <c r="N981" s="98"/>
      <c r="O981" s="98"/>
    </row>
    <row r="982" spans="1:15" x14ac:dyDescent="0.3">
      <c r="A982" s="98"/>
      <c r="B982" s="98"/>
      <c r="C982" s="98"/>
      <c r="D982" s="98"/>
      <c r="E982" s="98"/>
      <c r="F982" s="98"/>
      <c r="G982" s="98"/>
      <c r="H982" s="98"/>
      <c r="I982" s="98"/>
      <c r="J982" s="98"/>
      <c r="K982" s="98"/>
      <c r="L982" s="98"/>
      <c r="M982" s="98"/>
      <c r="N982" s="98"/>
      <c r="O982" s="98"/>
    </row>
    <row r="983" spans="1:15" x14ac:dyDescent="0.3">
      <c r="A983" s="98"/>
      <c r="B983" s="98"/>
      <c r="C983" s="98"/>
      <c r="D983" s="98"/>
      <c r="E983" s="98"/>
      <c r="F983" s="98"/>
      <c r="G983" s="98"/>
      <c r="H983" s="98"/>
      <c r="I983" s="98"/>
      <c r="J983" s="98"/>
      <c r="K983" s="98"/>
      <c r="L983" s="98"/>
      <c r="M983" s="98"/>
      <c r="N983" s="98"/>
      <c r="O983" s="98"/>
    </row>
    <row r="984" spans="1:15" x14ac:dyDescent="0.3">
      <c r="A984" s="98"/>
      <c r="B984" s="98"/>
      <c r="C984" s="98"/>
      <c r="D984" s="98"/>
      <c r="E984" s="98"/>
      <c r="F984" s="98"/>
      <c r="G984" s="98"/>
      <c r="H984" s="98"/>
      <c r="I984" s="98"/>
      <c r="J984" s="98"/>
      <c r="K984" s="98"/>
      <c r="L984" s="98"/>
      <c r="M984" s="98"/>
      <c r="N984" s="98"/>
      <c r="O984" s="98"/>
    </row>
    <row r="985" spans="1:15" x14ac:dyDescent="0.3">
      <c r="A985" s="98"/>
      <c r="B985" s="98"/>
      <c r="C985" s="98"/>
      <c r="D985" s="98"/>
      <c r="E985" s="98"/>
      <c r="F985" s="98"/>
      <c r="G985" s="98"/>
      <c r="H985" s="98"/>
      <c r="I985" s="98"/>
      <c r="J985" s="98"/>
      <c r="K985" s="98"/>
      <c r="L985" s="98"/>
      <c r="M985" s="98"/>
      <c r="N985" s="98"/>
      <c r="O985" s="98"/>
    </row>
    <row r="986" spans="1:15" x14ac:dyDescent="0.3">
      <c r="A986" s="98"/>
      <c r="B986" s="98"/>
      <c r="C986" s="98"/>
      <c r="D986" s="98"/>
      <c r="E986" s="98"/>
      <c r="F986" s="98"/>
      <c r="G986" s="98"/>
      <c r="H986" s="98"/>
      <c r="I986" s="98"/>
      <c r="J986" s="98"/>
      <c r="K986" s="98"/>
      <c r="L986" s="98"/>
      <c r="M986" s="98"/>
      <c r="N986" s="98"/>
      <c r="O986" s="98"/>
    </row>
    <row r="987" spans="1:15" x14ac:dyDescent="0.3">
      <c r="A987" s="98"/>
      <c r="B987" s="98"/>
      <c r="C987" s="98"/>
      <c r="D987" s="98"/>
      <c r="E987" s="98"/>
      <c r="F987" s="98"/>
      <c r="G987" s="98"/>
      <c r="H987" s="98"/>
      <c r="I987" s="98"/>
      <c r="J987" s="98"/>
      <c r="K987" s="98"/>
      <c r="L987" s="98"/>
      <c r="M987" s="98"/>
      <c r="N987" s="98"/>
      <c r="O987" s="98"/>
    </row>
    <row r="988" spans="1:15" x14ac:dyDescent="0.3">
      <c r="A988" s="98"/>
      <c r="B988" s="98"/>
      <c r="C988" s="98"/>
      <c r="D988" s="98"/>
      <c r="E988" s="98"/>
      <c r="F988" s="98"/>
      <c r="G988" s="98"/>
      <c r="H988" s="98"/>
      <c r="I988" s="98"/>
      <c r="J988" s="98"/>
      <c r="K988" s="98"/>
      <c r="L988" s="98"/>
      <c r="M988" s="98"/>
      <c r="N988" s="98"/>
      <c r="O988" s="98"/>
    </row>
    <row r="989" spans="1:15" x14ac:dyDescent="0.3">
      <c r="A989" s="98"/>
      <c r="B989" s="98"/>
      <c r="C989" s="98"/>
      <c r="D989" s="98"/>
      <c r="E989" s="98"/>
      <c r="F989" s="98"/>
      <c r="G989" s="98"/>
      <c r="H989" s="98"/>
      <c r="I989" s="98"/>
      <c r="J989" s="98"/>
      <c r="K989" s="98"/>
      <c r="L989" s="98"/>
      <c r="M989" s="98"/>
      <c r="N989" s="98"/>
      <c r="O989" s="98"/>
    </row>
    <row r="990" spans="1:15" x14ac:dyDescent="0.3">
      <c r="A990" s="98"/>
      <c r="B990" s="98"/>
      <c r="C990" s="98"/>
      <c r="D990" s="98"/>
      <c r="E990" s="98"/>
      <c r="F990" s="98"/>
      <c r="G990" s="98"/>
      <c r="H990" s="98"/>
      <c r="I990" s="98"/>
      <c r="J990" s="98"/>
      <c r="K990" s="98"/>
      <c r="L990" s="98"/>
      <c r="M990" s="98"/>
      <c r="N990" s="98"/>
      <c r="O990" s="98"/>
    </row>
    <row r="991" spans="1:15" x14ac:dyDescent="0.3">
      <c r="A991" s="98"/>
      <c r="B991" s="98"/>
      <c r="C991" s="98"/>
      <c r="D991" s="98"/>
      <c r="E991" s="98"/>
      <c r="F991" s="98"/>
      <c r="G991" s="98"/>
      <c r="H991" s="98"/>
      <c r="I991" s="98"/>
      <c r="J991" s="98"/>
      <c r="K991" s="98"/>
      <c r="L991" s="98"/>
      <c r="M991" s="98"/>
      <c r="N991" s="98"/>
      <c r="O991" s="98"/>
    </row>
    <row r="992" spans="1:15" x14ac:dyDescent="0.3">
      <c r="A992" s="98"/>
      <c r="B992" s="98"/>
      <c r="C992" s="98"/>
      <c r="D992" s="98"/>
      <c r="E992" s="98"/>
      <c r="F992" s="98"/>
      <c r="G992" s="98"/>
      <c r="H992" s="98"/>
      <c r="I992" s="98"/>
      <c r="J992" s="98"/>
      <c r="K992" s="98"/>
      <c r="L992" s="98"/>
      <c r="M992" s="98"/>
      <c r="N992" s="98"/>
      <c r="O992" s="98"/>
    </row>
    <row r="993" spans="1:15" x14ac:dyDescent="0.3">
      <c r="A993" s="98"/>
      <c r="B993" s="98"/>
      <c r="C993" s="98"/>
      <c r="D993" s="98"/>
      <c r="E993" s="98"/>
      <c r="F993" s="98"/>
      <c r="G993" s="98"/>
      <c r="H993" s="98"/>
      <c r="I993" s="98"/>
      <c r="J993" s="98"/>
      <c r="K993" s="98"/>
      <c r="L993" s="98"/>
      <c r="M993" s="98"/>
      <c r="N993" s="98"/>
      <c r="O993" s="98"/>
    </row>
    <row r="994" spans="1:15" x14ac:dyDescent="0.3">
      <c r="A994" s="98"/>
      <c r="B994" s="98"/>
      <c r="C994" s="98"/>
      <c r="D994" s="98"/>
      <c r="E994" s="98"/>
      <c r="F994" s="98"/>
      <c r="G994" s="98"/>
      <c r="H994" s="98"/>
      <c r="I994" s="98"/>
      <c r="J994" s="98"/>
      <c r="K994" s="98"/>
      <c r="L994" s="98"/>
      <c r="M994" s="98"/>
      <c r="N994" s="98"/>
      <c r="O994" s="98"/>
    </row>
    <row r="995" spans="1:15" x14ac:dyDescent="0.3">
      <c r="A995" s="98"/>
      <c r="B995" s="98"/>
      <c r="C995" s="98"/>
      <c r="D995" s="98"/>
      <c r="E995" s="98"/>
      <c r="F995" s="98"/>
      <c r="G995" s="98"/>
      <c r="H995" s="98"/>
      <c r="I995" s="98"/>
      <c r="J995" s="98"/>
      <c r="K995" s="98"/>
      <c r="L995" s="98"/>
      <c r="M995" s="98"/>
      <c r="N995" s="98"/>
      <c r="O995" s="98"/>
    </row>
    <row r="996" spans="1:15" x14ac:dyDescent="0.3">
      <c r="A996" s="98"/>
      <c r="B996" s="98"/>
      <c r="C996" s="98"/>
      <c r="D996" s="98"/>
      <c r="E996" s="98"/>
      <c r="F996" s="98"/>
      <c r="G996" s="98"/>
      <c r="H996" s="98"/>
      <c r="I996" s="98"/>
      <c r="J996" s="98"/>
      <c r="K996" s="98"/>
      <c r="L996" s="98"/>
      <c r="M996" s="98"/>
      <c r="N996" s="98"/>
      <c r="O996" s="98"/>
    </row>
    <row r="997" spans="1:15" x14ac:dyDescent="0.3">
      <c r="A997" s="98"/>
      <c r="B997" s="98"/>
      <c r="C997" s="98"/>
      <c r="D997" s="98"/>
      <c r="E997" s="98"/>
      <c r="F997" s="98"/>
      <c r="G997" s="98"/>
      <c r="H997" s="98"/>
      <c r="I997" s="98"/>
      <c r="J997" s="98"/>
      <c r="K997" s="98"/>
      <c r="L997" s="98"/>
      <c r="M997" s="98"/>
      <c r="N997" s="98"/>
      <c r="O997" s="98"/>
    </row>
    <row r="998" spans="1:15" x14ac:dyDescent="0.3">
      <c r="A998" s="98"/>
      <c r="B998" s="98"/>
      <c r="C998" s="98"/>
      <c r="D998" s="98"/>
      <c r="E998" s="98"/>
      <c r="F998" s="98"/>
      <c r="G998" s="98"/>
      <c r="H998" s="98"/>
      <c r="I998" s="98"/>
      <c r="J998" s="98"/>
      <c r="K998" s="98"/>
      <c r="L998" s="98"/>
      <c r="M998" s="98"/>
      <c r="N998" s="98"/>
      <c r="O998" s="98"/>
    </row>
    <row r="999" spans="1:15" x14ac:dyDescent="0.3">
      <c r="A999" s="98"/>
      <c r="B999" s="98"/>
      <c r="C999" s="98"/>
      <c r="D999" s="98"/>
      <c r="E999" s="98"/>
      <c r="F999" s="98"/>
      <c r="G999" s="98"/>
      <c r="H999" s="98"/>
      <c r="I999" s="98"/>
      <c r="J999" s="98"/>
      <c r="K999" s="98"/>
      <c r="L999" s="98"/>
      <c r="M999" s="98"/>
      <c r="N999" s="98"/>
      <c r="O999" s="98"/>
    </row>
    <row r="1000" spans="1:15" x14ac:dyDescent="0.3">
      <c r="A1000" s="98"/>
      <c r="B1000" s="98"/>
      <c r="C1000" s="98"/>
      <c r="D1000" s="98"/>
      <c r="E1000" s="98"/>
      <c r="F1000" s="98"/>
      <c r="G1000" s="98"/>
      <c r="H1000" s="98"/>
      <c r="I1000" s="98"/>
      <c r="J1000" s="98"/>
      <c r="K1000" s="98"/>
      <c r="L1000" s="98"/>
      <c r="M1000" s="98"/>
      <c r="N1000" s="98"/>
      <c r="O1000" s="98"/>
    </row>
  </sheetData>
  <sheetProtection sheet="1" objects="1" scenarios="1" selectLockedCells="1"/>
  <mergeCells count="1">
    <mergeCell ref="A1:O1"/>
  </mergeCells>
  <conditionalFormatting sqref="B9">
    <cfRule type="cellIs" dxfId="5" priority="6" operator="equal">
      <formula>2</formula>
    </cfRule>
  </conditionalFormatting>
  <conditionalFormatting sqref="B10">
    <cfRule type="cellIs" dxfId="4" priority="5" operator="equal">
      <formula>2</formula>
    </cfRule>
  </conditionalFormatting>
  <conditionalFormatting sqref="B17">
    <cfRule type="cellIs" dxfId="3" priority="4" operator="equal">
      <formula>2</formula>
    </cfRule>
  </conditionalFormatting>
  <conditionalFormatting sqref="B18">
    <cfRule type="cellIs" dxfId="2" priority="3" operator="equal">
      <formula>2</formula>
    </cfRule>
  </conditionalFormatting>
  <conditionalFormatting sqref="J13">
    <cfRule type="cellIs" dxfId="1" priority="2" operator="equal">
      <formula>2</formula>
    </cfRule>
  </conditionalFormatting>
  <conditionalFormatting sqref="J14">
    <cfRule type="cellIs" dxfId="0" priority="1" operator="equal">
      <formula>2</formula>
    </cfRule>
  </conditionalFormatting>
  <pageMargins left="0.7" right="0.7" top="0.78740157499999996" bottom="0.78740157499999996" header="0" footer="0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zoomScaleNormal="100" workbookViewId="0">
      <selection activeCell="B8" sqref="B8"/>
    </sheetView>
  </sheetViews>
  <sheetFormatPr baseColWidth="10" defaultColWidth="14.44140625" defaultRowHeight="15" customHeight="1" x14ac:dyDescent="0.3"/>
  <cols>
    <col min="1" max="1" width="5.6640625" style="108" customWidth="1"/>
    <col min="2" max="2" width="21.6640625" style="108" customWidth="1"/>
    <col min="3" max="3" width="23.6640625" style="108" bestFit="1" customWidth="1"/>
    <col min="4" max="9" width="11.44140625" style="108" customWidth="1"/>
    <col min="10" max="18" width="10.6640625" style="108" customWidth="1"/>
    <col min="19" max="16384" width="14.44140625" style="108"/>
  </cols>
  <sheetData>
    <row r="1" spans="1:24" ht="14.4" x14ac:dyDescent="0.3">
      <c r="A1" s="171" t="str">
        <f>'KO-Runde'!A1:O1&amp;" - Rangliste"</f>
        <v>Einzelmeisterschaft Klassik - Rangliste</v>
      </c>
      <c r="B1" s="180"/>
      <c r="C1" s="180"/>
      <c r="D1" s="180"/>
      <c r="E1" s="180"/>
      <c r="F1" s="180"/>
      <c r="G1" s="180"/>
      <c r="H1" s="180"/>
      <c r="I1" s="181"/>
      <c r="J1" s="89"/>
      <c r="K1" s="89"/>
      <c r="L1" s="89"/>
      <c r="M1" s="89"/>
      <c r="N1" s="89"/>
      <c r="O1" s="89"/>
      <c r="P1" s="89"/>
      <c r="Q1" s="89"/>
      <c r="R1" s="89"/>
    </row>
    <row r="2" spans="1:24" ht="14.4" x14ac:dyDescent="0.3">
      <c r="A2" s="94"/>
      <c r="B2" s="94"/>
      <c r="C2" s="94"/>
      <c r="D2" s="94"/>
      <c r="E2" s="94"/>
      <c r="F2" s="94"/>
      <c r="G2" s="94"/>
      <c r="H2" s="94"/>
      <c r="I2" s="94"/>
      <c r="J2" s="89"/>
      <c r="K2" s="89"/>
      <c r="L2" s="89"/>
      <c r="M2" s="89"/>
      <c r="N2" s="89"/>
      <c r="O2" s="89"/>
      <c r="P2" s="89"/>
      <c r="Q2" s="89"/>
      <c r="R2" s="89"/>
    </row>
    <row r="3" spans="1:24" ht="14.4" x14ac:dyDescent="0.3">
      <c r="A3" s="173" t="s">
        <v>16</v>
      </c>
      <c r="B3" s="173"/>
      <c r="C3" s="96" t="str">
        <f>'KO-Runde'!B3</f>
        <v>BC Musterort</v>
      </c>
      <c r="D3" s="96"/>
      <c r="E3" s="96"/>
      <c r="F3" s="96"/>
      <c r="G3" s="97"/>
      <c r="H3" s="94"/>
      <c r="I3" s="94"/>
      <c r="J3" s="89"/>
      <c r="K3" s="89"/>
      <c r="L3" s="89"/>
      <c r="M3" s="89"/>
      <c r="N3" s="89"/>
      <c r="O3" s="89"/>
      <c r="P3" s="89"/>
      <c r="Q3" s="89"/>
      <c r="R3" s="89"/>
    </row>
    <row r="4" spans="1:24" ht="14.4" x14ac:dyDescent="0.3">
      <c r="A4" s="173" t="s">
        <v>17</v>
      </c>
      <c r="B4" s="173"/>
      <c r="C4" s="96" t="str">
        <f>'KO-Runde'!B4</f>
        <v>00.-00. Monat 2025</v>
      </c>
      <c r="D4" s="96"/>
      <c r="E4" s="96"/>
      <c r="F4" s="96"/>
      <c r="G4" s="94"/>
      <c r="H4" s="94"/>
      <c r="I4" s="94"/>
      <c r="J4" s="89"/>
      <c r="K4" s="89"/>
      <c r="L4" s="89"/>
      <c r="M4" s="89"/>
      <c r="N4" s="89"/>
      <c r="O4" s="89"/>
      <c r="P4" s="89"/>
      <c r="Q4" s="89"/>
      <c r="R4" s="89"/>
    </row>
    <row r="5" spans="1:24" ht="14.4" x14ac:dyDescent="0.3">
      <c r="A5" s="173" t="s">
        <v>18</v>
      </c>
      <c r="B5" s="173"/>
      <c r="C5" s="96" t="str">
        <f>'KO-Runde'!B5</f>
        <v>000 Punkte / 00 Aufnahmen</v>
      </c>
      <c r="D5" s="96"/>
      <c r="E5" s="96"/>
      <c r="F5" s="96"/>
      <c r="G5" s="97"/>
      <c r="H5" s="94"/>
      <c r="I5" s="94"/>
      <c r="J5" s="89"/>
      <c r="K5" s="89"/>
      <c r="L5" s="89"/>
      <c r="M5" s="89"/>
      <c r="N5" s="89"/>
      <c r="O5" s="89"/>
      <c r="P5" s="89"/>
      <c r="Q5" s="89"/>
      <c r="R5" s="89"/>
    </row>
    <row r="6" spans="1:24" ht="14.4" x14ac:dyDescent="0.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24" ht="14.4" x14ac:dyDescent="0.3">
      <c r="A7" s="109" t="s">
        <v>11</v>
      </c>
      <c r="B7" s="109" t="s">
        <v>22</v>
      </c>
      <c r="C7" s="109" t="s">
        <v>13</v>
      </c>
      <c r="D7" s="109" t="s">
        <v>7</v>
      </c>
      <c r="E7" s="109" t="s">
        <v>0</v>
      </c>
      <c r="F7" s="109" t="s">
        <v>1</v>
      </c>
      <c r="G7" s="109" t="s">
        <v>9</v>
      </c>
      <c r="H7" s="109" t="s">
        <v>10</v>
      </c>
      <c r="I7" s="109" t="s">
        <v>2</v>
      </c>
      <c r="J7" s="89"/>
      <c r="K7" s="89"/>
      <c r="L7" s="89"/>
      <c r="M7" s="89"/>
      <c r="N7" s="89"/>
      <c r="O7" s="89"/>
      <c r="P7" s="89"/>
      <c r="Q7" s="89"/>
      <c r="R7" s="89"/>
    </row>
    <row r="8" spans="1:24" ht="14.4" x14ac:dyDescent="0.3">
      <c r="A8" s="110">
        <v>1</v>
      </c>
      <c r="B8" s="119"/>
      <c r="C8" s="119"/>
      <c r="D8" s="120"/>
      <c r="E8" s="120"/>
      <c r="F8" s="120"/>
      <c r="G8" s="182" t="e">
        <f t="shared" ref="G8:G16" si="0">TRUNC(E8/F8,2)</f>
        <v>#DIV/0!</v>
      </c>
      <c r="H8" s="183"/>
      <c r="I8" s="184"/>
      <c r="J8" s="88"/>
      <c r="K8" s="88"/>
      <c r="L8" s="88"/>
      <c r="M8" s="88"/>
      <c r="N8" s="88"/>
      <c r="O8" s="88"/>
      <c r="P8" s="88"/>
      <c r="Q8" s="88"/>
      <c r="R8" s="88"/>
      <c r="S8" s="111"/>
      <c r="T8" s="111"/>
      <c r="U8" s="111"/>
      <c r="V8" s="111"/>
      <c r="W8" s="111"/>
      <c r="X8" s="111"/>
    </row>
    <row r="9" spans="1:24" ht="14.4" x14ac:dyDescent="0.3">
      <c r="A9" s="112">
        <v>2</v>
      </c>
      <c r="B9" s="119"/>
      <c r="C9" s="119"/>
      <c r="D9" s="120"/>
      <c r="E9" s="120"/>
      <c r="F9" s="120"/>
      <c r="G9" s="113" t="e">
        <f t="shared" si="0"/>
        <v>#DIV/0!</v>
      </c>
      <c r="H9" s="121"/>
      <c r="I9" s="120"/>
      <c r="J9" s="88"/>
      <c r="K9" s="88"/>
      <c r="L9" s="88"/>
      <c r="M9" s="88"/>
      <c r="N9" s="88"/>
      <c r="O9" s="88"/>
      <c r="P9" s="88"/>
      <c r="Q9" s="88"/>
      <c r="R9" s="88"/>
      <c r="S9" s="111"/>
      <c r="T9" s="111"/>
      <c r="U9" s="111"/>
      <c r="V9" s="111"/>
      <c r="W9" s="111"/>
      <c r="X9" s="111"/>
    </row>
    <row r="10" spans="1:24" ht="14.4" x14ac:dyDescent="0.3">
      <c r="A10" s="114">
        <v>3</v>
      </c>
      <c r="B10" s="119"/>
      <c r="C10" s="119"/>
      <c r="D10" s="120"/>
      <c r="E10" s="120"/>
      <c r="F10" s="120"/>
      <c r="G10" s="113" t="e">
        <f t="shared" si="0"/>
        <v>#DIV/0!</v>
      </c>
      <c r="H10" s="121"/>
      <c r="I10" s="120"/>
      <c r="J10" s="88"/>
      <c r="K10" s="88"/>
      <c r="L10" s="88"/>
      <c r="M10" s="88"/>
      <c r="N10" s="88"/>
      <c r="O10" s="88"/>
      <c r="P10" s="88"/>
      <c r="Q10" s="88"/>
      <c r="R10" s="88"/>
      <c r="S10" s="111"/>
      <c r="T10" s="111"/>
      <c r="U10" s="111"/>
      <c r="V10" s="111"/>
      <c r="W10" s="111"/>
      <c r="X10" s="111"/>
    </row>
    <row r="11" spans="1:24" ht="14.4" x14ac:dyDescent="0.3">
      <c r="A11" s="114">
        <v>4</v>
      </c>
      <c r="B11" s="119"/>
      <c r="C11" s="119"/>
      <c r="D11" s="120"/>
      <c r="E11" s="120"/>
      <c r="F11" s="120"/>
      <c r="G11" s="113" t="e">
        <f t="shared" si="0"/>
        <v>#DIV/0!</v>
      </c>
      <c r="H11" s="121"/>
      <c r="I11" s="120"/>
      <c r="J11" s="89"/>
      <c r="K11" s="89"/>
      <c r="L11" s="89"/>
      <c r="M11" s="89"/>
      <c r="N11" s="89"/>
      <c r="O11" s="89"/>
      <c r="P11" s="89"/>
      <c r="Q11" s="89"/>
      <c r="R11" s="89"/>
    </row>
    <row r="12" spans="1:24" ht="14.4" x14ac:dyDescent="0.3">
      <c r="A12" s="115">
        <v>5</v>
      </c>
      <c r="B12" s="119"/>
      <c r="C12" s="119"/>
      <c r="D12" s="120"/>
      <c r="E12" s="120"/>
      <c r="F12" s="120"/>
      <c r="G12" s="113" t="e">
        <f t="shared" si="0"/>
        <v>#DIV/0!</v>
      </c>
      <c r="H12" s="121"/>
      <c r="I12" s="120"/>
      <c r="J12" s="89"/>
      <c r="K12" s="89"/>
      <c r="L12" s="89"/>
      <c r="M12" s="89"/>
      <c r="N12" s="89"/>
      <c r="O12" s="89"/>
      <c r="P12" s="89"/>
      <c r="Q12" s="89"/>
      <c r="R12" s="89"/>
    </row>
    <row r="13" spans="1:24" ht="14.4" x14ac:dyDescent="0.3">
      <c r="A13" s="115">
        <v>6</v>
      </c>
      <c r="B13" s="119"/>
      <c r="C13" s="119"/>
      <c r="D13" s="120"/>
      <c r="E13" s="120"/>
      <c r="F13" s="120"/>
      <c r="G13" s="113" t="e">
        <f t="shared" si="0"/>
        <v>#DIV/0!</v>
      </c>
      <c r="H13" s="121"/>
      <c r="I13" s="120"/>
      <c r="J13" s="89"/>
      <c r="K13" s="89"/>
      <c r="L13" s="89"/>
      <c r="M13" s="89"/>
      <c r="N13" s="89"/>
      <c r="O13" s="89"/>
      <c r="P13" s="89"/>
      <c r="Q13" s="89"/>
      <c r="R13" s="89"/>
    </row>
    <row r="14" spans="1:24" ht="14.4" x14ac:dyDescent="0.3">
      <c r="A14" s="115">
        <v>7</v>
      </c>
      <c r="B14" s="119"/>
      <c r="C14" s="119"/>
      <c r="D14" s="120"/>
      <c r="E14" s="120"/>
      <c r="F14" s="120"/>
      <c r="G14" s="113" t="e">
        <f t="shared" si="0"/>
        <v>#DIV/0!</v>
      </c>
      <c r="H14" s="122"/>
      <c r="I14" s="120"/>
      <c r="J14" s="89"/>
      <c r="K14" s="89"/>
      <c r="L14" s="89"/>
      <c r="M14" s="89"/>
      <c r="N14" s="89"/>
      <c r="O14" s="89"/>
      <c r="P14" s="89"/>
      <c r="Q14" s="89"/>
      <c r="R14" s="89"/>
    </row>
    <row r="15" spans="1:24" ht="14.4" x14ac:dyDescent="0.3">
      <c r="A15" s="115">
        <v>8</v>
      </c>
      <c r="B15" s="119"/>
      <c r="C15" s="119"/>
      <c r="D15" s="120"/>
      <c r="E15" s="120"/>
      <c r="F15" s="120"/>
      <c r="G15" s="113" t="e">
        <f t="shared" si="0"/>
        <v>#DIV/0!</v>
      </c>
      <c r="H15" s="122"/>
      <c r="I15" s="120"/>
      <c r="J15" s="89"/>
      <c r="K15" s="89"/>
      <c r="L15" s="89"/>
      <c r="M15" s="89"/>
      <c r="N15" s="89"/>
      <c r="O15" s="89"/>
      <c r="P15" s="89"/>
      <c r="Q15" s="89"/>
      <c r="R15" s="89"/>
    </row>
    <row r="16" spans="1:24" ht="14.4" x14ac:dyDescent="0.3">
      <c r="A16" s="174" t="s">
        <v>12</v>
      </c>
      <c r="B16" s="175"/>
      <c r="C16" s="175"/>
      <c r="D16" s="176"/>
      <c r="E16" s="116">
        <f>SUM(E8:E15)</f>
        <v>0</v>
      </c>
      <c r="F16" s="116">
        <f>SUM(F8:F15)</f>
        <v>0</v>
      </c>
      <c r="G16" s="117" t="e">
        <f t="shared" si="0"/>
        <v>#DIV/0!</v>
      </c>
      <c r="H16" s="117">
        <f>MAX(H8:H15)</f>
        <v>0</v>
      </c>
      <c r="I16" s="116">
        <f>MAX(I8:I15)</f>
        <v>0</v>
      </c>
      <c r="J16" s="89"/>
      <c r="K16" s="89"/>
      <c r="L16" s="89"/>
      <c r="M16" s="89"/>
      <c r="N16" s="89"/>
      <c r="O16" s="89"/>
      <c r="P16" s="89"/>
      <c r="Q16" s="89"/>
      <c r="R16" s="89"/>
    </row>
    <row r="17" spans="1:18" ht="14.4" x14ac:dyDescent="0.3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spans="1:18" ht="14.4" x14ac:dyDescent="0.3">
      <c r="A18" s="11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spans="1:18" ht="14.4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  <row r="20" spans="1:18" ht="14.4" x14ac:dyDescent="0.3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spans="1:18" ht="15.75" customHeight="1" x14ac:dyDescent="0.3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</row>
    <row r="22" spans="1:18" ht="15.75" customHeight="1" x14ac:dyDescent="0.3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</row>
    <row r="23" spans="1:18" ht="15.75" customHeight="1" x14ac:dyDescent="0.3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</row>
    <row r="24" spans="1:18" ht="15.75" customHeight="1" x14ac:dyDescent="0.3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</row>
    <row r="25" spans="1:18" ht="15.75" customHeight="1" x14ac:dyDescent="0.3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</row>
    <row r="26" spans="1:18" ht="15.75" customHeight="1" x14ac:dyDescent="0.3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1:18" ht="15.75" customHeight="1" x14ac:dyDescent="0.3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</row>
    <row r="28" spans="1:18" ht="15.75" customHeight="1" x14ac:dyDescent="0.3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</row>
    <row r="29" spans="1:18" ht="15.75" customHeight="1" x14ac:dyDescent="0.3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</row>
    <row r="30" spans="1:18" ht="15.75" customHeight="1" x14ac:dyDescent="0.3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</row>
    <row r="31" spans="1:18" ht="15.75" customHeight="1" x14ac:dyDescent="0.3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ht="15.75" customHeight="1" x14ac:dyDescent="0.3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</row>
    <row r="33" spans="1:18" ht="15.75" customHeight="1" x14ac:dyDescent="0.3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</row>
    <row r="34" spans="1:18" ht="15.75" customHeight="1" x14ac:dyDescent="0.3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8" ht="15.75" customHeight="1" x14ac:dyDescent="0.3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ht="15.75" customHeight="1" x14ac:dyDescent="0.3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</row>
    <row r="37" spans="1:18" ht="15.75" customHeight="1" x14ac:dyDescent="0.3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ht="15.75" customHeight="1" x14ac:dyDescent="0.3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ht="15.75" customHeight="1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</row>
    <row r="40" spans="1:18" ht="15.75" customHeight="1" x14ac:dyDescent="0.3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</row>
    <row r="41" spans="1:18" ht="15.75" customHeight="1" x14ac:dyDescent="0.3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8" ht="15.75" customHeight="1" x14ac:dyDescent="0.3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</row>
    <row r="43" spans="1:18" ht="15.75" customHeight="1" x14ac:dyDescent="0.3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</row>
    <row r="44" spans="1:18" ht="15.75" customHeight="1" x14ac:dyDescent="0.3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  <row r="45" spans="1:18" ht="15.75" customHeight="1" x14ac:dyDescent="0.3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</row>
    <row r="46" spans="1:18" ht="15.75" customHeight="1" x14ac:dyDescent="0.3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8" ht="15.75" customHeight="1" x14ac:dyDescent="0.3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</row>
    <row r="48" spans="1:18" ht="15.75" customHeight="1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</row>
    <row r="49" spans="1:18" ht="15.75" customHeight="1" x14ac:dyDescent="0.3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</row>
    <row r="50" spans="1:18" ht="15.75" customHeight="1" x14ac:dyDescent="0.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</row>
    <row r="51" spans="1:18" ht="15.75" customHeight="1" x14ac:dyDescent="0.3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</row>
    <row r="52" spans="1:18" ht="15.75" customHeight="1" x14ac:dyDescent="0.3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</row>
    <row r="53" spans="1:18" ht="15.75" customHeight="1" x14ac:dyDescent="0.3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</row>
    <row r="54" spans="1:18" ht="15.75" customHeight="1" x14ac:dyDescent="0.3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</row>
    <row r="55" spans="1:18" ht="15.75" customHeight="1" x14ac:dyDescent="0.3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</row>
    <row r="56" spans="1:18" ht="15.75" customHeight="1" x14ac:dyDescent="0.3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</row>
    <row r="57" spans="1:18" ht="15.75" customHeight="1" x14ac:dyDescent="0.3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</row>
    <row r="58" spans="1:18" ht="15.75" customHeight="1" x14ac:dyDescent="0.3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</row>
    <row r="59" spans="1:18" ht="15.75" customHeight="1" x14ac:dyDescent="0.3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</row>
    <row r="60" spans="1:18" ht="15.75" customHeight="1" x14ac:dyDescent="0.3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</row>
    <row r="61" spans="1:18" ht="15.75" customHeight="1" x14ac:dyDescent="0.3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</row>
    <row r="62" spans="1:18" ht="15.75" customHeight="1" x14ac:dyDescent="0.3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</row>
    <row r="63" spans="1:18" ht="15.75" customHeight="1" x14ac:dyDescent="0.3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</row>
    <row r="64" spans="1:18" ht="15.75" customHeight="1" x14ac:dyDescent="0.3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</row>
    <row r="65" spans="1:18" ht="15.75" customHeight="1" x14ac:dyDescent="0.3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</row>
    <row r="66" spans="1:18" ht="15.75" customHeight="1" x14ac:dyDescent="0.3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</row>
    <row r="67" spans="1:18" ht="15.75" customHeight="1" x14ac:dyDescent="0.3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</row>
    <row r="68" spans="1:18" ht="15.75" customHeight="1" x14ac:dyDescent="0.3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</row>
    <row r="69" spans="1:18" ht="15.75" customHeight="1" x14ac:dyDescent="0.3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</row>
    <row r="70" spans="1:18" ht="15.75" customHeight="1" x14ac:dyDescent="0.3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</row>
    <row r="71" spans="1:18" ht="15.75" customHeight="1" x14ac:dyDescent="0.3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</row>
    <row r="72" spans="1:18" ht="15.75" customHeight="1" x14ac:dyDescent="0.3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</row>
    <row r="73" spans="1:18" ht="15.75" customHeight="1" x14ac:dyDescent="0.3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</row>
    <row r="74" spans="1:18" ht="15.75" customHeight="1" x14ac:dyDescent="0.3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</row>
    <row r="75" spans="1:18" ht="15.75" customHeight="1" x14ac:dyDescent="0.3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</row>
    <row r="76" spans="1:18" ht="15.75" customHeight="1" x14ac:dyDescent="0.3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</row>
    <row r="77" spans="1:18" ht="15.75" customHeight="1" x14ac:dyDescent="0.3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</row>
    <row r="78" spans="1:18" ht="15.75" customHeight="1" x14ac:dyDescent="0.3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</row>
    <row r="79" spans="1:18" ht="15.75" customHeight="1" x14ac:dyDescent="0.3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</row>
    <row r="80" spans="1:18" ht="15.75" customHeight="1" x14ac:dyDescent="0.3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</row>
    <row r="81" spans="1:18" ht="15.75" customHeight="1" x14ac:dyDescent="0.3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</row>
    <row r="82" spans="1:18" ht="15.75" customHeight="1" x14ac:dyDescent="0.3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</row>
    <row r="83" spans="1:18" ht="15.75" customHeight="1" x14ac:dyDescent="0.3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</row>
    <row r="84" spans="1:18" ht="15.75" customHeight="1" x14ac:dyDescent="0.3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</row>
    <row r="85" spans="1:18" ht="15.75" customHeight="1" x14ac:dyDescent="0.3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</row>
    <row r="86" spans="1:18" ht="15.75" customHeight="1" x14ac:dyDescent="0.3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</row>
    <row r="87" spans="1:18" ht="15.75" customHeight="1" x14ac:dyDescent="0.3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</row>
    <row r="88" spans="1:18" ht="15.75" customHeight="1" x14ac:dyDescent="0.3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</row>
    <row r="89" spans="1:18" ht="15.75" customHeight="1" x14ac:dyDescent="0.3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</row>
    <row r="90" spans="1:18" ht="15.75" customHeight="1" x14ac:dyDescent="0.3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</row>
    <row r="91" spans="1:18" ht="15.75" customHeight="1" x14ac:dyDescent="0.3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</row>
    <row r="92" spans="1:18" ht="15.75" customHeight="1" x14ac:dyDescent="0.3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</row>
    <row r="93" spans="1:18" ht="15.75" customHeight="1" x14ac:dyDescent="0.3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</row>
    <row r="94" spans="1:18" ht="15.75" customHeight="1" x14ac:dyDescent="0.3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</row>
    <row r="95" spans="1:18" ht="15.75" customHeight="1" x14ac:dyDescent="0.3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</row>
    <row r="96" spans="1:18" ht="15.75" customHeight="1" x14ac:dyDescent="0.3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</row>
    <row r="97" spans="1:18" ht="15.75" customHeight="1" x14ac:dyDescent="0.3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</row>
    <row r="98" spans="1:18" ht="15.75" customHeight="1" x14ac:dyDescent="0.3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</row>
    <row r="99" spans="1:18" ht="15.75" customHeight="1" x14ac:dyDescent="0.3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</row>
    <row r="100" spans="1:18" ht="15.75" customHeight="1" x14ac:dyDescent="0.3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</row>
    <row r="101" spans="1:18" ht="15.75" customHeight="1" x14ac:dyDescent="0.3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</row>
    <row r="102" spans="1:18" ht="15.75" customHeight="1" x14ac:dyDescent="0.3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</row>
    <row r="103" spans="1:18" ht="15.75" customHeight="1" x14ac:dyDescent="0.3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</row>
    <row r="104" spans="1:18" ht="15.75" customHeight="1" x14ac:dyDescent="0.3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</row>
    <row r="105" spans="1:18" ht="15.75" customHeight="1" x14ac:dyDescent="0.3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</row>
    <row r="106" spans="1:18" ht="15.75" customHeight="1" x14ac:dyDescent="0.3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</row>
    <row r="107" spans="1:18" ht="15.75" customHeight="1" x14ac:dyDescent="0.3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</row>
    <row r="108" spans="1:18" ht="15.75" customHeight="1" x14ac:dyDescent="0.3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</row>
    <row r="109" spans="1:18" ht="15.75" customHeight="1" x14ac:dyDescent="0.3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</row>
    <row r="110" spans="1:18" ht="15.75" customHeight="1" x14ac:dyDescent="0.3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</row>
    <row r="111" spans="1:18" ht="15.75" customHeight="1" x14ac:dyDescent="0.3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</row>
    <row r="112" spans="1:18" ht="15.75" customHeight="1" x14ac:dyDescent="0.3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</row>
    <row r="113" spans="1:18" ht="15.75" customHeight="1" x14ac:dyDescent="0.3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</row>
    <row r="114" spans="1:18" ht="15.75" customHeight="1" x14ac:dyDescent="0.3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</row>
    <row r="115" spans="1:18" ht="15.75" customHeight="1" x14ac:dyDescent="0.3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</row>
    <row r="116" spans="1:18" ht="15.75" customHeight="1" x14ac:dyDescent="0.3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</row>
    <row r="117" spans="1:18" ht="15.75" customHeight="1" x14ac:dyDescent="0.3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</row>
    <row r="118" spans="1:18" ht="15.75" customHeight="1" x14ac:dyDescent="0.3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</row>
    <row r="119" spans="1:18" ht="15.75" customHeight="1" x14ac:dyDescent="0.3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</row>
    <row r="120" spans="1:18" ht="15.75" customHeight="1" x14ac:dyDescent="0.3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</row>
    <row r="121" spans="1:18" ht="15.75" customHeight="1" x14ac:dyDescent="0.3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</row>
    <row r="122" spans="1:18" ht="15.75" customHeight="1" x14ac:dyDescent="0.3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</row>
    <row r="123" spans="1:18" ht="15.75" customHeight="1" x14ac:dyDescent="0.3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</row>
    <row r="124" spans="1:18" ht="15.75" customHeight="1" x14ac:dyDescent="0.3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</row>
    <row r="125" spans="1:18" ht="15.75" customHeight="1" x14ac:dyDescent="0.3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</row>
    <row r="126" spans="1:18" ht="15.75" customHeight="1" x14ac:dyDescent="0.3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</row>
    <row r="127" spans="1:18" ht="15.75" customHeight="1" x14ac:dyDescent="0.3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</row>
    <row r="128" spans="1:18" ht="15.75" customHeight="1" x14ac:dyDescent="0.3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</row>
    <row r="129" spans="1:18" ht="15.75" customHeight="1" x14ac:dyDescent="0.3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</row>
    <row r="130" spans="1:18" ht="15.75" customHeight="1" x14ac:dyDescent="0.3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</row>
    <row r="131" spans="1:18" ht="15.75" customHeight="1" x14ac:dyDescent="0.3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</row>
    <row r="132" spans="1:18" ht="15.75" customHeight="1" x14ac:dyDescent="0.3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</row>
    <row r="133" spans="1:18" ht="15.75" customHeight="1" x14ac:dyDescent="0.3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</row>
    <row r="134" spans="1:18" ht="15.75" customHeight="1" x14ac:dyDescent="0.3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</row>
    <row r="135" spans="1:18" ht="15.75" customHeight="1" x14ac:dyDescent="0.3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</row>
    <row r="136" spans="1:18" ht="15.75" customHeight="1" x14ac:dyDescent="0.3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</row>
    <row r="137" spans="1:18" ht="15.75" customHeight="1" x14ac:dyDescent="0.3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</row>
    <row r="138" spans="1:18" ht="15.75" customHeight="1" x14ac:dyDescent="0.3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</row>
    <row r="139" spans="1:18" ht="15.75" customHeight="1" x14ac:dyDescent="0.3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</row>
    <row r="140" spans="1:18" ht="15.75" customHeight="1" x14ac:dyDescent="0.3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</row>
    <row r="141" spans="1:18" ht="15.75" customHeight="1" x14ac:dyDescent="0.3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</row>
    <row r="142" spans="1:18" ht="15.75" customHeight="1" x14ac:dyDescent="0.3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</row>
    <row r="143" spans="1:18" ht="15.75" customHeight="1" x14ac:dyDescent="0.3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</row>
    <row r="144" spans="1:18" ht="15.75" customHeight="1" x14ac:dyDescent="0.3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</row>
    <row r="145" spans="1:18" ht="15.75" customHeight="1" x14ac:dyDescent="0.3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</row>
    <row r="146" spans="1:18" ht="15.75" customHeight="1" x14ac:dyDescent="0.3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</row>
    <row r="147" spans="1:18" ht="15.75" customHeight="1" x14ac:dyDescent="0.3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</row>
    <row r="148" spans="1:18" ht="15.75" customHeight="1" x14ac:dyDescent="0.3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</row>
    <row r="149" spans="1:18" ht="15.75" customHeight="1" x14ac:dyDescent="0.3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</row>
    <row r="150" spans="1:18" ht="15.75" customHeight="1" x14ac:dyDescent="0.3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</row>
    <row r="151" spans="1:18" ht="15.75" customHeight="1" x14ac:dyDescent="0.3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</row>
    <row r="152" spans="1:18" ht="15.75" customHeight="1" x14ac:dyDescent="0.3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</row>
    <row r="153" spans="1:18" ht="15.75" customHeight="1" x14ac:dyDescent="0.3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</row>
    <row r="154" spans="1:18" ht="15.75" customHeight="1" x14ac:dyDescent="0.3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</row>
    <row r="155" spans="1:18" ht="15.75" customHeight="1" x14ac:dyDescent="0.3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</row>
    <row r="156" spans="1:18" ht="15.75" customHeight="1" x14ac:dyDescent="0.3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</row>
    <row r="157" spans="1:18" ht="15.75" customHeight="1" x14ac:dyDescent="0.3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</row>
    <row r="158" spans="1:18" ht="15.75" customHeight="1" x14ac:dyDescent="0.3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</row>
    <row r="159" spans="1:18" ht="15.75" customHeight="1" x14ac:dyDescent="0.3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</row>
    <row r="160" spans="1:18" ht="15.75" customHeight="1" x14ac:dyDescent="0.3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</row>
    <row r="161" spans="1:18" ht="15.75" customHeight="1" x14ac:dyDescent="0.3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</row>
    <row r="162" spans="1:18" ht="15.75" customHeight="1" x14ac:dyDescent="0.3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</row>
    <row r="163" spans="1:18" ht="15.75" customHeight="1" x14ac:dyDescent="0.3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</row>
    <row r="164" spans="1:18" ht="15.75" customHeight="1" x14ac:dyDescent="0.3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</row>
    <row r="165" spans="1:18" ht="15.75" customHeight="1" x14ac:dyDescent="0.3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</row>
    <row r="166" spans="1:18" ht="15.75" customHeight="1" x14ac:dyDescent="0.3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</row>
    <row r="167" spans="1:18" ht="15.75" customHeight="1" x14ac:dyDescent="0.3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</row>
    <row r="168" spans="1:18" ht="15.75" customHeight="1" x14ac:dyDescent="0.3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</row>
    <row r="169" spans="1:18" ht="15.75" customHeight="1" x14ac:dyDescent="0.3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</row>
    <row r="170" spans="1:18" ht="15.75" customHeight="1" x14ac:dyDescent="0.3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</row>
    <row r="171" spans="1:18" ht="15.75" customHeight="1" x14ac:dyDescent="0.3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</row>
    <row r="172" spans="1:18" ht="15.75" customHeight="1" x14ac:dyDescent="0.3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</row>
    <row r="173" spans="1:18" ht="15.75" customHeight="1" x14ac:dyDescent="0.3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</row>
    <row r="174" spans="1:18" ht="15.75" customHeight="1" x14ac:dyDescent="0.3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</row>
    <row r="175" spans="1:18" ht="15.75" customHeight="1" x14ac:dyDescent="0.3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</row>
    <row r="176" spans="1:18" ht="15.75" customHeight="1" x14ac:dyDescent="0.3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</row>
    <row r="177" spans="1:18" ht="15.75" customHeight="1" x14ac:dyDescent="0.3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</row>
    <row r="178" spans="1:18" ht="15.75" customHeight="1" x14ac:dyDescent="0.3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</row>
    <row r="179" spans="1:18" ht="15.75" customHeight="1" x14ac:dyDescent="0.3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</row>
    <row r="180" spans="1:18" ht="15.75" customHeight="1" x14ac:dyDescent="0.3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</row>
    <row r="181" spans="1:18" ht="15.75" customHeight="1" x14ac:dyDescent="0.3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</row>
    <row r="182" spans="1:18" ht="15.75" customHeight="1" x14ac:dyDescent="0.3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</row>
    <row r="183" spans="1:18" ht="15.75" customHeight="1" x14ac:dyDescent="0.3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</row>
    <row r="184" spans="1:18" ht="15.75" customHeight="1" x14ac:dyDescent="0.3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</row>
    <row r="185" spans="1:18" ht="15.75" customHeight="1" x14ac:dyDescent="0.3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</row>
    <row r="186" spans="1:18" ht="15.75" customHeight="1" x14ac:dyDescent="0.3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</row>
    <row r="187" spans="1:18" ht="15.75" customHeight="1" x14ac:dyDescent="0.3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</row>
    <row r="188" spans="1:18" ht="15.75" customHeight="1" x14ac:dyDescent="0.3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</row>
    <row r="189" spans="1:18" ht="15.75" customHeight="1" x14ac:dyDescent="0.3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</row>
    <row r="190" spans="1:18" ht="15.75" customHeight="1" x14ac:dyDescent="0.3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</row>
    <row r="191" spans="1:18" ht="15.75" customHeight="1" x14ac:dyDescent="0.3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</row>
    <row r="192" spans="1:18" ht="15.75" customHeight="1" x14ac:dyDescent="0.3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</row>
    <row r="193" spans="1:18" ht="15.75" customHeight="1" x14ac:dyDescent="0.3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</row>
    <row r="194" spans="1:18" ht="15.75" customHeight="1" x14ac:dyDescent="0.3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</row>
    <row r="195" spans="1:18" ht="15.75" customHeight="1" x14ac:dyDescent="0.3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</row>
    <row r="196" spans="1:18" ht="15.75" customHeight="1" x14ac:dyDescent="0.3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</row>
    <row r="197" spans="1:18" ht="15.75" customHeight="1" x14ac:dyDescent="0.3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</row>
    <row r="198" spans="1:18" ht="15.75" customHeight="1" x14ac:dyDescent="0.3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</row>
    <row r="199" spans="1:18" ht="15.75" customHeight="1" x14ac:dyDescent="0.3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</row>
    <row r="200" spans="1:18" ht="15.75" customHeight="1" x14ac:dyDescent="0.3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</row>
    <row r="201" spans="1:18" ht="15.75" customHeight="1" x14ac:dyDescent="0.3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</row>
    <row r="202" spans="1:18" ht="15.75" customHeight="1" x14ac:dyDescent="0.3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</row>
    <row r="203" spans="1:18" ht="15.75" customHeight="1" x14ac:dyDescent="0.3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</row>
    <row r="204" spans="1:18" ht="15.75" customHeight="1" x14ac:dyDescent="0.3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</row>
    <row r="205" spans="1:18" ht="15.75" customHeight="1" x14ac:dyDescent="0.3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</row>
    <row r="206" spans="1:18" ht="15.75" customHeight="1" x14ac:dyDescent="0.3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</row>
    <row r="207" spans="1:18" ht="15.75" customHeight="1" x14ac:dyDescent="0.3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</row>
    <row r="208" spans="1:18" ht="15.75" customHeight="1" x14ac:dyDescent="0.3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</row>
    <row r="209" spans="1:18" ht="15.75" customHeight="1" x14ac:dyDescent="0.3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</row>
    <row r="210" spans="1:18" ht="15.75" customHeight="1" x14ac:dyDescent="0.3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</row>
    <row r="211" spans="1:18" ht="15.75" customHeight="1" x14ac:dyDescent="0.3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</row>
    <row r="212" spans="1:18" ht="15.75" customHeight="1" x14ac:dyDescent="0.3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</row>
    <row r="213" spans="1:18" ht="15.75" customHeight="1" x14ac:dyDescent="0.3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</row>
    <row r="214" spans="1:18" ht="15.75" customHeight="1" x14ac:dyDescent="0.3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</row>
    <row r="215" spans="1:18" ht="15.75" customHeight="1" x14ac:dyDescent="0.3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</row>
    <row r="216" spans="1:18" ht="15.75" customHeight="1" x14ac:dyDescent="0.3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</row>
    <row r="217" spans="1:18" ht="15.75" customHeight="1" x14ac:dyDescent="0.3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</row>
    <row r="218" spans="1:18" ht="15.75" customHeight="1" x14ac:dyDescent="0.3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</row>
    <row r="219" spans="1:18" ht="15.75" customHeight="1" x14ac:dyDescent="0.3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</row>
    <row r="220" spans="1:18" ht="15.75" customHeight="1" x14ac:dyDescent="0.3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</row>
    <row r="221" spans="1:18" ht="15.75" customHeight="1" x14ac:dyDescent="0.3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</row>
    <row r="222" spans="1:18" ht="15.75" customHeight="1" x14ac:dyDescent="0.3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</row>
    <row r="223" spans="1:18" ht="15.75" customHeight="1" x14ac:dyDescent="0.3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</row>
    <row r="224" spans="1:18" ht="15.75" customHeight="1" x14ac:dyDescent="0.3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</row>
    <row r="225" spans="1:18" ht="15.75" customHeight="1" x14ac:dyDescent="0.3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</row>
    <row r="226" spans="1:18" ht="15.75" customHeight="1" x14ac:dyDescent="0.3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</row>
    <row r="227" spans="1:18" ht="15.75" customHeight="1" x14ac:dyDescent="0.3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</row>
    <row r="228" spans="1:18" ht="15.75" customHeight="1" x14ac:dyDescent="0.3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</row>
    <row r="229" spans="1:18" ht="15.75" customHeight="1" x14ac:dyDescent="0.3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</row>
    <row r="230" spans="1:18" ht="15.75" customHeight="1" x14ac:dyDescent="0.3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</row>
    <row r="231" spans="1:18" ht="15.75" customHeight="1" x14ac:dyDescent="0.3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</row>
    <row r="232" spans="1:18" ht="15.75" customHeight="1" x14ac:dyDescent="0.3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</row>
    <row r="233" spans="1:18" ht="15.75" customHeight="1" x14ac:dyDescent="0.3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</row>
    <row r="234" spans="1:18" ht="15.75" customHeight="1" x14ac:dyDescent="0.3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</row>
    <row r="235" spans="1:18" ht="15.75" customHeight="1" x14ac:dyDescent="0.3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</row>
    <row r="236" spans="1:18" ht="15.75" customHeight="1" x14ac:dyDescent="0.3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</row>
    <row r="237" spans="1:18" ht="15.75" customHeight="1" x14ac:dyDescent="0.3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</row>
    <row r="238" spans="1:18" ht="15.75" customHeight="1" x14ac:dyDescent="0.3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</row>
    <row r="239" spans="1:18" ht="15.75" customHeight="1" x14ac:dyDescent="0.3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</row>
    <row r="240" spans="1:18" ht="15.75" customHeight="1" x14ac:dyDescent="0.3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</row>
    <row r="241" spans="1:18" ht="15.75" customHeight="1" x14ac:dyDescent="0.3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</row>
    <row r="242" spans="1:18" ht="15.75" customHeight="1" x14ac:dyDescent="0.3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</row>
    <row r="243" spans="1:18" ht="15.75" customHeight="1" x14ac:dyDescent="0.3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</row>
    <row r="244" spans="1:18" ht="15.75" customHeight="1" x14ac:dyDescent="0.3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</row>
    <row r="245" spans="1:18" ht="15.75" customHeight="1" x14ac:dyDescent="0.3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</row>
    <row r="246" spans="1:18" ht="15.75" customHeight="1" x14ac:dyDescent="0.3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</row>
    <row r="247" spans="1:18" ht="15.75" customHeight="1" x14ac:dyDescent="0.3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</row>
    <row r="248" spans="1:18" ht="15.75" customHeight="1" x14ac:dyDescent="0.3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</row>
    <row r="249" spans="1:18" ht="15.75" customHeight="1" x14ac:dyDescent="0.3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</row>
    <row r="250" spans="1:18" ht="15.75" customHeight="1" x14ac:dyDescent="0.3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</row>
    <row r="251" spans="1:18" ht="15.75" customHeight="1" x14ac:dyDescent="0.3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</row>
    <row r="252" spans="1:18" ht="15.75" customHeight="1" x14ac:dyDescent="0.3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</row>
    <row r="253" spans="1:18" ht="15.75" customHeight="1" x14ac:dyDescent="0.3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</row>
    <row r="254" spans="1:18" ht="15.75" customHeight="1" x14ac:dyDescent="0.3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</row>
    <row r="255" spans="1:18" ht="15.75" customHeight="1" x14ac:dyDescent="0.3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</row>
    <row r="256" spans="1:18" ht="15.75" customHeight="1" x14ac:dyDescent="0.3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</row>
    <row r="257" spans="1:18" ht="15.75" customHeight="1" x14ac:dyDescent="0.3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</row>
    <row r="258" spans="1:18" ht="15.75" customHeight="1" x14ac:dyDescent="0.3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</row>
    <row r="259" spans="1:18" ht="15.75" customHeight="1" x14ac:dyDescent="0.3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</row>
    <row r="260" spans="1:18" ht="15.75" customHeight="1" x14ac:dyDescent="0.3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</row>
    <row r="261" spans="1:18" ht="15.75" customHeight="1" x14ac:dyDescent="0.3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</row>
    <row r="262" spans="1:18" ht="15.75" customHeight="1" x14ac:dyDescent="0.3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</row>
    <row r="263" spans="1:18" ht="15.75" customHeight="1" x14ac:dyDescent="0.3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</row>
    <row r="264" spans="1:18" ht="15.75" customHeight="1" x14ac:dyDescent="0.3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</row>
    <row r="265" spans="1:18" ht="15.75" customHeight="1" x14ac:dyDescent="0.3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</row>
    <row r="266" spans="1:18" ht="15.75" customHeight="1" x14ac:dyDescent="0.3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</row>
    <row r="267" spans="1:18" ht="15.75" customHeight="1" x14ac:dyDescent="0.3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</row>
    <row r="268" spans="1:18" ht="15.75" customHeight="1" x14ac:dyDescent="0.3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</row>
    <row r="269" spans="1:18" ht="15.75" customHeight="1" x14ac:dyDescent="0.3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</row>
    <row r="270" spans="1:18" ht="15.75" customHeight="1" x14ac:dyDescent="0.3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</row>
    <row r="271" spans="1:18" ht="15.75" customHeight="1" x14ac:dyDescent="0.3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</row>
    <row r="272" spans="1:18" ht="15.75" customHeight="1" x14ac:dyDescent="0.3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</row>
    <row r="273" spans="1:18" ht="15.75" customHeight="1" x14ac:dyDescent="0.3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</row>
    <row r="274" spans="1:18" ht="15.75" customHeight="1" x14ac:dyDescent="0.3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</row>
    <row r="275" spans="1:18" ht="15.75" customHeight="1" x14ac:dyDescent="0.3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</row>
    <row r="276" spans="1:18" ht="15.75" customHeight="1" x14ac:dyDescent="0.3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</row>
    <row r="277" spans="1:18" ht="15.75" customHeight="1" x14ac:dyDescent="0.3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</row>
    <row r="278" spans="1:18" ht="15.75" customHeight="1" x14ac:dyDescent="0.3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</row>
    <row r="279" spans="1:18" ht="15.75" customHeight="1" x14ac:dyDescent="0.3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</row>
    <row r="280" spans="1:18" ht="15.75" customHeight="1" x14ac:dyDescent="0.3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</row>
    <row r="281" spans="1:18" ht="15.75" customHeight="1" x14ac:dyDescent="0.3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</row>
    <row r="282" spans="1:18" ht="15.75" customHeight="1" x14ac:dyDescent="0.3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</row>
    <row r="283" spans="1:18" ht="15.75" customHeight="1" x14ac:dyDescent="0.3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</row>
    <row r="284" spans="1:18" ht="15.75" customHeight="1" x14ac:dyDescent="0.3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</row>
    <row r="285" spans="1:18" ht="15.75" customHeight="1" x14ac:dyDescent="0.3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</row>
    <row r="286" spans="1:18" ht="15.75" customHeight="1" x14ac:dyDescent="0.3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</row>
    <row r="287" spans="1:18" ht="15.75" customHeight="1" x14ac:dyDescent="0.3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</row>
    <row r="288" spans="1:18" ht="15.75" customHeight="1" x14ac:dyDescent="0.3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</row>
    <row r="289" spans="1:18" ht="15.75" customHeight="1" x14ac:dyDescent="0.3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</row>
    <row r="290" spans="1:18" ht="15.75" customHeight="1" x14ac:dyDescent="0.3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</row>
    <row r="291" spans="1:18" ht="15.75" customHeight="1" x14ac:dyDescent="0.3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</row>
    <row r="292" spans="1:18" ht="15.75" customHeight="1" x14ac:dyDescent="0.3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</row>
    <row r="293" spans="1:18" ht="15.75" customHeight="1" x14ac:dyDescent="0.3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</row>
    <row r="294" spans="1:18" ht="15.75" customHeight="1" x14ac:dyDescent="0.3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</row>
    <row r="295" spans="1:18" ht="15.75" customHeight="1" x14ac:dyDescent="0.3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</row>
    <row r="296" spans="1:18" ht="15.75" customHeight="1" x14ac:dyDescent="0.3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</row>
    <row r="297" spans="1:18" ht="15.75" customHeight="1" x14ac:dyDescent="0.3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</row>
    <row r="298" spans="1:18" ht="15.75" customHeight="1" x14ac:dyDescent="0.3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</row>
    <row r="299" spans="1:18" ht="15.75" customHeight="1" x14ac:dyDescent="0.3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</row>
    <row r="300" spans="1:18" ht="15.75" customHeight="1" x14ac:dyDescent="0.3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</row>
    <row r="301" spans="1:18" ht="15.75" customHeight="1" x14ac:dyDescent="0.3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</row>
    <row r="302" spans="1:18" ht="15.75" customHeight="1" x14ac:dyDescent="0.3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</row>
    <row r="303" spans="1:18" ht="15.75" customHeight="1" x14ac:dyDescent="0.3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</row>
    <row r="304" spans="1:18" ht="15.75" customHeight="1" x14ac:dyDescent="0.3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</row>
    <row r="305" spans="1:18" ht="15.75" customHeight="1" x14ac:dyDescent="0.3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</row>
    <row r="306" spans="1:18" ht="15.75" customHeight="1" x14ac:dyDescent="0.3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</row>
    <row r="307" spans="1:18" ht="15.75" customHeight="1" x14ac:dyDescent="0.3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</row>
    <row r="308" spans="1:18" ht="15.75" customHeight="1" x14ac:dyDescent="0.3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</row>
    <row r="309" spans="1:18" ht="15.75" customHeight="1" x14ac:dyDescent="0.3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</row>
    <row r="310" spans="1:18" ht="15.75" customHeight="1" x14ac:dyDescent="0.3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</row>
    <row r="311" spans="1:18" ht="15.75" customHeight="1" x14ac:dyDescent="0.3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</row>
    <row r="312" spans="1:18" ht="15.75" customHeight="1" x14ac:dyDescent="0.3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</row>
    <row r="313" spans="1:18" ht="15.75" customHeight="1" x14ac:dyDescent="0.3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</row>
    <row r="314" spans="1:18" ht="15.75" customHeight="1" x14ac:dyDescent="0.3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</row>
    <row r="315" spans="1:18" ht="15.75" customHeight="1" x14ac:dyDescent="0.3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</row>
    <row r="316" spans="1:18" ht="15.75" customHeight="1" x14ac:dyDescent="0.3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</row>
    <row r="317" spans="1:18" ht="15.75" customHeight="1" x14ac:dyDescent="0.3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</row>
    <row r="318" spans="1:18" ht="15.75" customHeight="1" x14ac:dyDescent="0.3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</row>
    <row r="319" spans="1:18" ht="15.75" customHeight="1" x14ac:dyDescent="0.3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</row>
    <row r="320" spans="1:18" ht="15.75" customHeight="1" x14ac:dyDescent="0.3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</row>
    <row r="321" spans="1:18" ht="15.75" customHeight="1" x14ac:dyDescent="0.3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</row>
    <row r="322" spans="1:18" ht="15.75" customHeight="1" x14ac:dyDescent="0.3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</row>
    <row r="323" spans="1:18" ht="15.75" customHeight="1" x14ac:dyDescent="0.3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</row>
    <row r="324" spans="1:18" ht="15.75" customHeight="1" x14ac:dyDescent="0.3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</row>
    <row r="325" spans="1:18" ht="15.75" customHeight="1" x14ac:dyDescent="0.3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</row>
    <row r="326" spans="1:18" ht="15.75" customHeight="1" x14ac:dyDescent="0.3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</row>
    <row r="327" spans="1:18" ht="15.75" customHeight="1" x14ac:dyDescent="0.3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</row>
    <row r="328" spans="1:18" ht="15.75" customHeight="1" x14ac:dyDescent="0.3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</row>
    <row r="329" spans="1:18" ht="15.75" customHeight="1" x14ac:dyDescent="0.3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</row>
    <row r="330" spans="1:18" ht="15.75" customHeight="1" x14ac:dyDescent="0.3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</row>
    <row r="331" spans="1:18" ht="15.75" customHeight="1" x14ac:dyDescent="0.3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</row>
    <row r="332" spans="1:18" ht="15.75" customHeight="1" x14ac:dyDescent="0.3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</row>
    <row r="333" spans="1:18" ht="15.75" customHeight="1" x14ac:dyDescent="0.3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</row>
    <row r="334" spans="1:18" ht="15.75" customHeight="1" x14ac:dyDescent="0.3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</row>
    <row r="335" spans="1:18" ht="15.75" customHeight="1" x14ac:dyDescent="0.3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</row>
    <row r="336" spans="1:18" ht="15.75" customHeight="1" x14ac:dyDescent="0.3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</row>
    <row r="337" spans="1:18" ht="15.75" customHeight="1" x14ac:dyDescent="0.3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</row>
    <row r="338" spans="1:18" ht="15.75" customHeight="1" x14ac:dyDescent="0.3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</row>
    <row r="339" spans="1:18" ht="15.75" customHeight="1" x14ac:dyDescent="0.3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</row>
    <row r="340" spans="1:18" ht="15.75" customHeight="1" x14ac:dyDescent="0.3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</row>
    <row r="341" spans="1:18" ht="15.75" customHeight="1" x14ac:dyDescent="0.3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</row>
    <row r="342" spans="1:18" ht="15.75" customHeight="1" x14ac:dyDescent="0.3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</row>
    <row r="343" spans="1:18" ht="15.75" customHeight="1" x14ac:dyDescent="0.3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</row>
    <row r="344" spans="1:18" ht="15.75" customHeight="1" x14ac:dyDescent="0.3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</row>
    <row r="345" spans="1:18" ht="15.75" customHeight="1" x14ac:dyDescent="0.3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</row>
    <row r="346" spans="1:18" ht="15.75" customHeight="1" x14ac:dyDescent="0.3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</row>
    <row r="347" spans="1:18" ht="15.75" customHeight="1" x14ac:dyDescent="0.3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</row>
    <row r="348" spans="1:18" ht="15.75" customHeight="1" x14ac:dyDescent="0.3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</row>
    <row r="349" spans="1:18" ht="15.75" customHeight="1" x14ac:dyDescent="0.3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</row>
    <row r="350" spans="1:18" ht="15.75" customHeight="1" x14ac:dyDescent="0.3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</row>
    <row r="351" spans="1:18" ht="15.75" customHeight="1" x14ac:dyDescent="0.3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</row>
    <row r="352" spans="1:18" ht="15.75" customHeight="1" x14ac:dyDescent="0.3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</row>
    <row r="353" spans="1:18" ht="15.75" customHeight="1" x14ac:dyDescent="0.3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</row>
    <row r="354" spans="1:18" ht="15.75" customHeight="1" x14ac:dyDescent="0.3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</row>
    <row r="355" spans="1:18" ht="15.75" customHeight="1" x14ac:dyDescent="0.3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</row>
    <row r="356" spans="1:18" ht="15.75" customHeight="1" x14ac:dyDescent="0.3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</row>
    <row r="357" spans="1:18" ht="15.75" customHeight="1" x14ac:dyDescent="0.3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</row>
    <row r="358" spans="1:18" ht="15.75" customHeight="1" x14ac:dyDescent="0.3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</row>
    <row r="359" spans="1:18" ht="15.75" customHeight="1" x14ac:dyDescent="0.3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</row>
    <row r="360" spans="1:18" ht="15.75" customHeight="1" x14ac:dyDescent="0.3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</row>
    <row r="361" spans="1:18" ht="15.75" customHeight="1" x14ac:dyDescent="0.3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</row>
    <row r="362" spans="1:18" ht="15.75" customHeight="1" x14ac:dyDescent="0.3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</row>
    <row r="363" spans="1:18" ht="15.75" customHeight="1" x14ac:dyDescent="0.3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</row>
    <row r="364" spans="1:18" ht="15.75" customHeight="1" x14ac:dyDescent="0.3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</row>
    <row r="365" spans="1:18" ht="15.75" customHeight="1" x14ac:dyDescent="0.3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</row>
    <row r="366" spans="1:18" ht="15.75" customHeight="1" x14ac:dyDescent="0.3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</row>
    <row r="367" spans="1:18" ht="15.75" customHeight="1" x14ac:dyDescent="0.3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</row>
    <row r="368" spans="1:18" ht="15.75" customHeight="1" x14ac:dyDescent="0.3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</row>
    <row r="369" spans="1:18" ht="15.75" customHeight="1" x14ac:dyDescent="0.3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</row>
    <row r="370" spans="1:18" ht="15.75" customHeight="1" x14ac:dyDescent="0.3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</row>
    <row r="371" spans="1:18" ht="15.75" customHeight="1" x14ac:dyDescent="0.3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</row>
    <row r="372" spans="1:18" ht="15.75" customHeight="1" x14ac:dyDescent="0.3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</row>
    <row r="373" spans="1:18" ht="15.75" customHeight="1" x14ac:dyDescent="0.3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</row>
    <row r="374" spans="1:18" ht="15.75" customHeight="1" x14ac:dyDescent="0.3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</row>
    <row r="375" spans="1:18" ht="15.75" customHeight="1" x14ac:dyDescent="0.3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</row>
    <row r="376" spans="1:18" ht="15.75" customHeight="1" x14ac:dyDescent="0.3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</row>
    <row r="377" spans="1:18" ht="15.75" customHeight="1" x14ac:dyDescent="0.3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</row>
    <row r="378" spans="1:18" ht="15.75" customHeight="1" x14ac:dyDescent="0.3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</row>
    <row r="379" spans="1:18" ht="15.75" customHeight="1" x14ac:dyDescent="0.3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</row>
    <row r="380" spans="1:18" ht="15.75" customHeight="1" x14ac:dyDescent="0.3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</row>
    <row r="381" spans="1:18" ht="15.75" customHeight="1" x14ac:dyDescent="0.3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</row>
    <row r="382" spans="1:18" ht="15.75" customHeight="1" x14ac:dyDescent="0.3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</row>
    <row r="383" spans="1:18" ht="15.75" customHeight="1" x14ac:dyDescent="0.3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</row>
    <row r="384" spans="1:18" ht="15.75" customHeight="1" x14ac:dyDescent="0.3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</row>
    <row r="385" spans="1:18" ht="15.75" customHeight="1" x14ac:dyDescent="0.3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</row>
    <row r="386" spans="1:18" ht="15.75" customHeight="1" x14ac:dyDescent="0.3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</row>
    <row r="387" spans="1:18" ht="15.75" customHeight="1" x14ac:dyDescent="0.3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</row>
    <row r="388" spans="1:18" ht="15.75" customHeight="1" x14ac:dyDescent="0.3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</row>
    <row r="389" spans="1:18" ht="15.75" customHeight="1" x14ac:dyDescent="0.3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</row>
    <row r="390" spans="1:18" ht="15.75" customHeight="1" x14ac:dyDescent="0.3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</row>
    <row r="391" spans="1:18" ht="15.75" customHeight="1" x14ac:dyDescent="0.3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</row>
    <row r="392" spans="1:18" ht="15.75" customHeight="1" x14ac:dyDescent="0.3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</row>
    <row r="393" spans="1:18" ht="15.75" customHeight="1" x14ac:dyDescent="0.3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</row>
    <row r="394" spans="1:18" ht="15.75" customHeight="1" x14ac:dyDescent="0.3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</row>
    <row r="395" spans="1:18" ht="15.75" customHeight="1" x14ac:dyDescent="0.3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</row>
    <row r="396" spans="1:18" ht="15.75" customHeight="1" x14ac:dyDescent="0.3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</row>
    <row r="397" spans="1:18" ht="15.75" customHeight="1" x14ac:dyDescent="0.3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</row>
    <row r="398" spans="1:18" ht="15.75" customHeight="1" x14ac:dyDescent="0.3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</row>
    <row r="399" spans="1:18" ht="15.75" customHeight="1" x14ac:dyDescent="0.3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</row>
    <row r="400" spans="1:18" ht="15.75" customHeight="1" x14ac:dyDescent="0.3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</row>
    <row r="401" spans="1:18" ht="15.75" customHeight="1" x14ac:dyDescent="0.3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</row>
    <row r="402" spans="1:18" ht="15.75" customHeight="1" x14ac:dyDescent="0.3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</row>
    <row r="403" spans="1:18" ht="15.75" customHeight="1" x14ac:dyDescent="0.3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</row>
    <row r="404" spans="1:18" ht="15.75" customHeight="1" x14ac:dyDescent="0.3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</row>
    <row r="405" spans="1:18" ht="15.75" customHeight="1" x14ac:dyDescent="0.3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</row>
    <row r="406" spans="1:18" ht="15.75" customHeight="1" x14ac:dyDescent="0.3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</row>
    <row r="407" spans="1:18" ht="15.75" customHeight="1" x14ac:dyDescent="0.3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</row>
    <row r="408" spans="1:18" ht="15.75" customHeight="1" x14ac:dyDescent="0.3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</row>
    <row r="409" spans="1:18" ht="15.75" customHeight="1" x14ac:dyDescent="0.3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</row>
    <row r="410" spans="1:18" ht="15.75" customHeight="1" x14ac:dyDescent="0.3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</row>
    <row r="411" spans="1:18" ht="15.75" customHeight="1" x14ac:dyDescent="0.3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</row>
    <row r="412" spans="1:18" ht="15.75" customHeight="1" x14ac:dyDescent="0.3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</row>
    <row r="413" spans="1:18" ht="15.75" customHeight="1" x14ac:dyDescent="0.3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</row>
    <row r="414" spans="1:18" ht="15.75" customHeight="1" x14ac:dyDescent="0.3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</row>
    <row r="415" spans="1:18" ht="15.75" customHeight="1" x14ac:dyDescent="0.3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</row>
    <row r="416" spans="1:18" ht="15.75" customHeight="1" x14ac:dyDescent="0.3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</row>
    <row r="417" spans="1:18" ht="15.75" customHeight="1" x14ac:dyDescent="0.3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</row>
    <row r="418" spans="1:18" ht="15.75" customHeight="1" x14ac:dyDescent="0.3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</row>
    <row r="419" spans="1:18" ht="15.75" customHeight="1" x14ac:dyDescent="0.3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</row>
    <row r="420" spans="1:18" ht="15.75" customHeight="1" x14ac:dyDescent="0.3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</row>
    <row r="421" spans="1:18" ht="15.75" customHeight="1" x14ac:dyDescent="0.3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</row>
    <row r="422" spans="1:18" ht="15.75" customHeight="1" x14ac:dyDescent="0.3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</row>
    <row r="423" spans="1:18" ht="15.75" customHeight="1" x14ac:dyDescent="0.3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</row>
    <row r="424" spans="1:18" ht="15.75" customHeight="1" x14ac:dyDescent="0.3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</row>
    <row r="425" spans="1:18" ht="15.75" customHeight="1" x14ac:dyDescent="0.3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</row>
    <row r="426" spans="1:18" ht="15.75" customHeight="1" x14ac:dyDescent="0.3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</row>
    <row r="427" spans="1:18" ht="15.75" customHeight="1" x14ac:dyDescent="0.3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</row>
    <row r="428" spans="1:18" ht="15.75" customHeight="1" x14ac:dyDescent="0.3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</row>
    <row r="429" spans="1:18" ht="15.75" customHeight="1" x14ac:dyDescent="0.3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</row>
    <row r="430" spans="1:18" ht="15.75" customHeight="1" x14ac:dyDescent="0.3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</row>
    <row r="431" spans="1:18" ht="15.75" customHeight="1" x14ac:dyDescent="0.3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</row>
    <row r="432" spans="1:18" ht="15.75" customHeight="1" x14ac:dyDescent="0.3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</row>
    <row r="433" spans="1:18" ht="15.75" customHeight="1" x14ac:dyDescent="0.3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</row>
    <row r="434" spans="1:18" ht="15.75" customHeight="1" x14ac:dyDescent="0.3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</row>
    <row r="435" spans="1:18" ht="15.75" customHeight="1" x14ac:dyDescent="0.3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</row>
    <row r="436" spans="1:18" ht="15.75" customHeight="1" x14ac:dyDescent="0.3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</row>
    <row r="437" spans="1:18" ht="15.75" customHeight="1" x14ac:dyDescent="0.3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</row>
    <row r="438" spans="1:18" ht="15.75" customHeight="1" x14ac:dyDescent="0.3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</row>
    <row r="439" spans="1:18" ht="15.75" customHeight="1" x14ac:dyDescent="0.3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</row>
    <row r="440" spans="1:18" ht="15.75" customHeight="1" x14ac:dyDescent="0.3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</row>
    <row r="441" spans="1:18" ht="15.75" customHeight="1" x14ac:dyDescent="0.3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</row>
    <row r="442" spans="1:18" ht="15.75" customHeight="1" x14ac:dyDescent="0.3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</row>
    <row r="443" spans="1:18" ht="15.75" customHeight="1" x14ac:dyDescent="0.3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</row>
    <row r="444" spans="1:18" ht="15.75" customHeight="1" x14ac:dyDescent="0.3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</row>
    <row r="445" spans="1:18" ht="15.75" customHeight="1" x14ac:dyDescent="0.3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</row>
    <row r="446" spans="1:18" ht="15.75" customHeight="1" x14ac:dyDescent="0.3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</row>
    <row r="447" spans="1:18" ht="15.75" customHeight="1" x14ac:dyDescent="0.3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</row>
    <row r="448" spans="1:18" ht="15.75" customHeight="1" x14ac:dyDescent="0.3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</row>
    <row r="449" spans="1:18" ht="15.75" customHeight="1" x14ac:dyDescent="0.3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</row>
    <row r="450" spans="1:18" ht="15.75" customHeight="1" x14ac:dyDescent="0.3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</row>
    <row r="451" spans="1:18" ht="15.75" customHeight="1" x14ac:dyDescent="0.3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</row>
    <row r="452" spans="1:18" ht="15.75" customHeight="1" x14ac:dyDescent="0.3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</row>
    <row r="453" spans="1:18" ht="15.75" customHeight="1" x14ac:dyDescent="0.3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</row>
    <row r="454" spans="1:18" ht="15.75" customHeight="1" x14ac:dyDescent="0.3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</row>
    <row r="455" spans="1:18" ht="15.75" customHeight="1" x14ac:dyDescent="0.3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</row>
    <row r="456" spans="1:18" ht="15.75" customHeight="1" x14ac:dyDescent="0.3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</row>
    <row r="457" spans="1:18" ht="15.75" customHeight="1" x14ac:dyDescent="0.3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</row>
    <row r="458" spans="1:18" ht="15.75" customHeight="1" x14ac:dyDescent="0.3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</row>
    <row r="459" spans="1:18" ht="15.75" customHeight="1" x14ac:dyDescent="0.3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</row>
    <row r="460" spans="1:18" ht="15.75" customHeight="1" x14ac:dyDescent="0.3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</row>
    <row r="461" spans="1:18" ht="15.75" customHeight="1" x14ac:dyDescent="0.3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</row>
    <row r="462" spans="1:18" ht="15.75" customHeight="1" x14ac:dyDescent="0.3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</row>
    <row r="463" spans="1:18" ht="15.75" customHeight="1" x14ac:dyDescent="0.3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</row>
    <row r="464" spans="1:18" ht="15.75" customHeight="1" x14ac:dyDescent="0.3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</row>
    <row r="465" spans="1:18" ht="15.75" customHeight="1" x14ac:dyDescent="0.3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</row>
    <row r="466" spans="1:18" ht="15.75" customHeight="1" x14ac:dyDescent="0.3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</row>
    <row r="467" spans="1:18" ht="15.75" customHeight="1" x14ac:dyDescent="0.3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</row>
    <row r="468" spans="1:18" ht="15.75" customHeight="1" x14ac:dyDescent="0.3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</row>
    <row r="469" spans="1:18" ht="15.75" customHeight="1" x14ac:dyDescent="0.3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</row>
    <row r="470" spans="1:18" ht="15.75" customHeight="1" x14ac:dyDescent="0.3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</row>
    <row r="471" spans="1:18" ht="15.75" customHeight="1" x14ac:dyDescent="0.3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</row>
    <row r="472" spans="1:18" ht="15.75" customHeight="1" x14ac:dyDescent="0.3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</row>
    <row r="473" spans="1:18" ht="15.75" customHeight="1" x14ac:dyDescent="0.3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</row>
    <row r="474" spans="1:18" ht="15.75" customHeight="1" x14ac:dyDescent="0.3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</row>
    <row r="475" spans="1:18" ht="15.75" customHeight="1" x14ac:dyDescent="0.3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</row>
    <row r="476" spans="1:18" ht="15.75" customHeight="1" x14ac:dyDescent="0.3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</row>
    <row r="477" spans="1:18" ht="15.75" customHeight="1" x14ac:dyDescent="0.3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</row>
    <row r="478" spans="1:18" ht="15.75" customHeight="1" x14ac:dyDescent="0.3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</row>
    <row r="479" spans="1:18" ht="15.75" customHeight="1" x14ac:dyDescent="0.3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</row>
    <row r="480" spans="1:18" ht="15.75" customHeight="1" x14ac:dyDescent="0.3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</row>
    <row r="481" spans="1:18" ht="15.75" customHeight="1" x14ac:dyDescent="0.3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</row>
    <row r="482" spans="1:18" ht="15.75" customHeight="1" x14ac:dyDescent="0.3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</row>
    <row r="483" spans="1:18" ht="15.75" customHeight="1" x14ac:dyDescent="0.3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</row>
    <row r="484" spans="1:18" ht="15.75" customHeight="1" x14ac:dyDescent="0.3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</row>
    <row r="485" spans="1:18" ht="15.75" customHeight="1" x14ac:dyDescent="0.3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</row>
    <row r="486" spans="1:18" ht="15.75" customHeight="1" x14ac:dyDescent="0.3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</row>
    <row r="487" spans="1:18" ht="15.75" customHeight="1" x14ac:dyDescent="0.3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</row>
    <row r="488" spans="1:18" ht="15.75" customHeight="1" x14ac:dyDescent="0.3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</row>
    <row r="489" spans="1:18" ht="15.75" customHeight="1" x14ac:dyDescent="0.3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</row>
    <row r="490" spans="1:18" ht="15.75" customHeight="1" x14ac:dyDescent="0.3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</row>
    <row r="491" spans="1:18" ht="15.75" customHeight="1" x14ac:dyDescent="0.3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</row>
    <row r="492" spans="1:18" ht="15.75" customHeight="1" x14ac:dyDescent="0.3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</row>
    <row r="493" spans="1:18" ht="15.75" customHeight="1" x14ac:dyDescent="0.3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</row>
    <row r="494" spans="1:18" ht="15.75" customHeight="1" x14ac:dyDescent="0.3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</row>
    <row r="495" spans="1:18" ht="15.75" customHeight="1" x14ac:dyDescent="0.3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</row>
    <row r="496" spans="1:18" ht="15.75" customHeight="1" x14ac:dyDescent="0.3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</row>
    <row r="497" spans="1:18" ht="15.75" customHeight="1" x14ac:dyDescent="0.3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</row>
    <row r="498" spans="1:18" ht="15.75" customHeight="1" x14ac:dyDescent="0.3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</row>
    <row r="499" spans="1:18" ht="15.75" customHeight="1" x14ac:dyDescent="0.3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</row>
    <row r="500" spans="1:18" ht="15.75" customHeight="1" x14ac:dyDescent="0.3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</row>
    <row r="501" spans="1:18" ht="15.75" customHeight="1" x14ac:dyDescent="0.3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</row>
    <row r="502" spans="1:18" ht="15.75" customHeight="1" x14ac:dyDescent="0.3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</row>
    <row r="503" spans="1:18" ht="15.75" customHeight="1" x14ac:dyDescent="0.3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</row>
    <row r="504" spans="1:18" ht="15.75" customHeight="1" x14ac:dyDescent="0.3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</row>
    <row r="505" spans="1:18" ht="15.75" customHeight="1" x14ac:dyDescent="0.3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</row>
    <row r="506" spans="1:18" ht="15.75" customHeight="1" x14ac:dyDescent="0.3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</row>
    <row r="507" spans="1:18" ht="15.75" customHeight="1" x14ac:dyDescent="0.3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</row>
    <row r="508" spans="1:18" ht="15.75" customHeight="1" x14ac:dyDescent="0.3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</row>
    <row r="509" spans="1:18" ht="15.75" customHeight="1" x14ac:dyDescent="0.3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</row>
    <row r="510" spans="1:18" ht="15.75" customHeight="1" x14ac:dyDescent="0.3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</row>
    <row r="511" spans="1:18" ht="15.75" customHeight="1" x14ac:dyDescent="0.3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</row>
    <row r="512" spans="1:18" ht="15.75" customHeight="1" x14ac:dyDescent="0.3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</row>
    <row r="513" spans="1:18" ht="15.75" customHeight="1" x14ac:dyDescent="0.3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</row>
    <row r="514" spans="1:18" ht="15.75" customHeight="1" x14ac:dyDescent="0.3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</row>
    <row r="515" spans="1:18" ht="15.75" customHeight="1" x14ac:dyDescent="0.3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</row>
    <row r="516" spans="1:18" ht="15.75" customHeight="1" x14ac:dyDescent="0.3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</row>
    <row r="517" spans="1:18" ht="15.75" customHeight="1" x14ac:dyDescent="0.3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</row>
    <row r="518" spans="1:18" ht="15.75" customHeight="1" x14ac:dyDescent="0.3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</row>
    <row r="519" spans="1:18" ht="15.75" customHeight="1" x14ac:dyDescent="0.3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</row>
    <row r="520" spans="1:18" ht="15.75" customHeight="1" x14ac:dyDescent="0.3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</row>
    <row r="521" spans="1:18" ht="15.75" customHeight="1" x14ac:dyDescent="0.3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</row>
    <row r="522" spans="1:18" ht="15.75" customHeight="1" x14ac:dyDescent="0.3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</row>
    <row r="523" spans="1:18" ht="15.75" customHeight="1" x14ac:dyDescent="0.3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</row>
    <row r="524" spans="1:18" ht="15.75" customHeight="1" x14ac:dyDescent="0.3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</row>
    <row r="525" spans="1:18" ht="15.75" customHeight="1" x14ac:dyDescent="0.3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</row>
    <row r="526" spans="1:18" ht="15.75" customHeight="1" x14ac:dyDescent="0.3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</row>
    <row r="527" spans="1:18" ht="15.75" customHeight="1" x14ac:dyDescent="0.3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</row>
    <row r="528" spans="1:18" ht="15.75" customHeight="1" x14ac:dyDescent="0.3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</row>
    <row r="529" spans="1:18" ht="15.75" customHeight="1" x14ac:dyDescent="0.3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</row>
    <row r="530" spans="1:18" ht="15.75" customHeight="1" x14ac:dyDescent="0.3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</row>
    <row r="531" spans="1:18" ht="15.75" customHeight="1" x14ac:dyDescent="0.3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</row>
    <row r="532" spans="1:18" ht="15.75" customHeight="1" x14ac:dyDescent="0.3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</row>
    <row r="533" spans="1:18" ht="15.75" customHeight="1" x14ac:dyDescent="0.3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</row>
    <row r="534" spans="1:18" ht="15.75" customHeight="1" x14ac:dyDescent="0.3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</row>
    <row r="535" spans="1:18" ht="15.75" customHeight="1" x14ac:dyDescent="0.3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</row>
    <row r="536" spans="1:18" ht="15.75" customHeight="1" x14ac:dyDescent="0.3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</row>
    <row r="537" spans="1:18" ht="15.75" customHeight="1" x14ac:dyDescent="0.3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</row>
    <row r="538" spans="1:18" ht="15.75" customHeight="1" x14ac:dyDescent="0.3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</row>
    <row r="539" spans="1:18" ht="15.75" customHeight="1" x14ac:dyDescent="0.3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</row>
    <row r="540" spans="1:18" ht="15.75" customHeight="1" x14ac:dyDescent="0.3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</row>
    <row r="541" spans="1:18" ht="15.75" customHeight="1" x14ac:dyDescent="0.3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</row>
    <row r="542" spans="1:18" ht="15.75" customHeight="1" x14ac:dyDescent="0.3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</row>
    <row r="543" spans="1:18" ht="15.75" customHeight="1" x14ac:dyDescent="0.3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</row>
    <row r="544" spans="1:18" ht="15.75" customHeight="1" x14ac:dyDescent="0.3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</row>
    <row r="545" spans="1:18" ht="15.75" customHeight="1" x14ac:dyDescent="0.3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</row>
    <row r="546" spans="1:18" ht="15.75" customHeight="1" x14ac:dyDescent="0.3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</row>
    <row r="547" spans="1:18" ht="15.75" customHeight="1" x14ac:dyDescent="0.3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</row>
    <row r="548" spans="1:18" ht="15.75" customHeight="1" x14ac:dyDescent="0.3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</row>
    <row r="549" spans="1:18" ht="15.75" customHeight="1" x14ac:dyDescent="0.3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</row>
    <row r="550" spans="1:18" ht="15.75" customHeight="1" x14ac:dyDescent="0.3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</row>
    <row r="551" spans="1:18" ht="15.75" customHeight="1" x14ac:dyDescent="0.3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</row>
    <row r="552" spans="1:18" ht="15.75" customHeight="1" x14ac:dyDescent="0.3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</row>
    <row r="553" spans="1:18" ht="15.75" customHeight="1" x14ac:dyDescent="0.3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</row>
    <row r="554" spans="1:18" ht="15.75" customHeight="1" x14ac:dyDescent="0.3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</row>
    <row r="555" spans="1:18" ht="15.75" customHeight="1" x14ac:dyDescent="0.3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</row>
    <row r="556" spans="1:18" ht="15.75" customHeight="1" x14ac:dyDescent="0.3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</row>
    <row r="557" spans="1:18" ht="15.75" customHeight="1" x14ac:dyDescent="0.3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</row>
    <row r="558" spans="1:18" ht="15.75" customHeight="1" x14ac:dyDescent="0.3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</row>
    <row r="559" spans="1:18" ht="15.75" customHeight="1" x14ac:dyDescent="0.3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</row>
    <row r="560" spans="1:18" ht="15.75" customHeight="1" x14ac:dyDescent="0.3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</row>
    <row r="561" spans="1:18" ht="15.75" customHeight="1" x14ac:dyDescent="0.3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</row>
    <row r="562" spans="1:18" ht="15.75" customHeight="1" x14ac:dyDescent="0.3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</row>
    <row r="563" spans="1:18" ht="15.75" customHeight="1" x14ac:dyDescent="0.3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</row>
    <row r="564" spans="1:18" ht="15.75" customHeight="1" x14ac:dyDescent="0.3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</row>
    <row r="565" spans="1:18" ht="15.75" customHeight="1" x14ac:dyDescent="0.3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</row>
    <row r="566" spans="1:18" ht="15.75" customHeight="1" x14ac:dyDescent="0.3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</row>
    <row r="567" spans="1:18" ht="15.75" customHeight="1" x14ac:dyDescent="0.3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</row>
    <row r="568" spans="1:18" ht="15.75" customHeight="1" x14ac:dyDescent="0.3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</row>
    <row r="569" spans="1:18" ht="15.75" customHeight="1" x14ac:dyDescent="0.3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</row>
    <row r="570" spans="1:18" ht="15.75" customHeight="1" x14ac:dyDescent="0.3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</row>
    <row r="571" spans="1:18" ht="15.75" customHeight="1" x14ac:dyDescent="0.3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</row>
    <row r="572" spans="1:18" ht="15.75" customHeight="1" x14ac:dyDescent="0.3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</row>
    <row r="573" spans="1:18" ht="15.75" customHeight="1" x14ac:dyDescent="0.3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</row>
    <row r="574" spans="1:18" ht="15.75" customHeight="1" x14ac:dyDescent="0.3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</row>
    <row r="575" spans="1:18" ht="15.75" customHeight="1" x14ac:dyDescent="0.3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</row>
    <row r="576" spans="1:18" ht="15.75" customHeight="1" x14ac:dyDescent="0.3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</row>
    <row r="577" spans="1:18" ht="15.75" customHeight="1" x14ac:dyDescent="0.3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</row>
    <row r="578" spans="1:18" ht="15.75" customHeight="1" x14ac:dyDescent="0.3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</row>
    <row r="579" spans="1:18" ht="15.75" customHeight="1" x14ac:dyDescent="0.3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</row>
    <row r="580" spans="1:18" ht="15.75" customHeight="1" x14ac:dyDescent="0.3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</row>
    <row r="581" spans="1:18" ht="15.75" customHeight="1" x14ac:dyDescent="0.3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</row>
    <row r="582" spans="1:18" ht="15.75" customHeight="1" x14ac:dyDescent="0.3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</row>
    <row r="583" spans="1:18" ht="15.75" customHeight="1" x14ac:dyDescent="0.3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</row>
    <row r="584" spans="1:18" ht="15.75" customHeight="1" x14ac:dyDescent="0.3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</row>
    <row r="585" spans="1:18" ht="15.75" customHeight="1" x14ac:dyDescent="0.3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</row>
    <row r="586" spans="1:18" ht="15.75" customHeight="1" x14ac:dyDescent="0.3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</row>
    <row r="587" spans="1:18" ht="15.75" customHeight="1" x14ac:dyDescent="0.3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</row>
    <row r="588" spans="1:18" ht="15.75" customHeight="1" x14ac:dyDescent="0.3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</row>
    <row r="589" spans="1:18" ht="15.75" customHeight="1" x14ac:dyDescent="0.3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</row>
    <row r="590" spans="1:18" ht="15.75" customHeight="1" x14ac:dyDescent="0.3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</row>
    <row r="591" spans="1:18" ht="15.75" customHeight="1" x14ac:dyDescent="0.3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</row>
    <row r="592" spans="1:18" ht="15.75" customHeight="1" x14ac:dyDescent="0.3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</row>
    <row r="593" spans="1:18" ht="15.75" customHeight="1" x14ac:dyDescent="0.3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</row>
    <row r="594" spans="1:18" ht="15.75" customHeight="1" x14ac:dyDescent="0.3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</row>
    <row r="595" spans="1:18" ht="15.75" customHeight="1" x14ac:dyDescent="0.3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</row>
    <row r="596" spans="1:18" ht="15.75" customHeight="1" x14ac:dyDescent="0.3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</row>
    <row r="597" spans="1:18" ht="15.75" customHeight="1" x14ac:dyDescent="0.3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</row>
    <row r="598" spans="1:18" ht="15.75" customHeight="1" x14ac:dyDescent="0.3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</row>
    <row r="599" spans="1:18" ht="15.75" customHeight="1" x14ac:dyDescent="0.3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</row>
    <row r="600" spans="1:18" ht="15.75" customHeight="1" x14ac:dyDescent="0.3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</row>
    <row r="601" spans="1:18" ht="15.75" customHeight="1" x14ac:dyDescent="0.3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</row>
    <row r="602" spans="1:18" ht="15.75" customHeight="1" x14ac:dyDescent="0.3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</row>
    <row r="603" spans="1:18" ht="15.75" customHeight="1" x14ac:dyDescent="0.3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</row>
    <row r="604" spans="1:18" ht="15.75" customHeight="1" x14ac:dyDescent="0.3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</row>
    <row r="605" spans="1:18" ht="15.75" customHeight="1" x14ac:dyDescent="0.3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</row>
    <row r="606" spans="1:18" ht="15.75" customHeight="1" x14ac:dyDescent="0.3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</row>
    <row r="607" spans="1:18" ht="15.75" customHeight="1" x14ac:dyDescent="0.3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</row>
    <row r="608" spans="1:18" ht="15.75" customHeight="1" x14ac:dyDescent="0.3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</row>
    <row r="609" spans="1:18" ht="15.75" customHeight="1" x14ac:dyDescent="0.3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</row>
    <row r="610" spans="1:18" ht="15.75" customHeight="1" x14ac:dyDescent="0.3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</row>
    <row r="611" spans="1:18" ht="15.75" customHeight="1" x14ac:dyDescent="0.3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</row>
    <row r="612" spans="1:18" ht="15.75" customHeight="1" x14ac:dyDescent="0.3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</row>
    <row r="613" spans="1:18" ht="15.75" customHeight="1" x14ac:dyDescent="0.3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</row>
    <row r="614" spans="1:18" ht="15.75" customHeight="1" x14ac:dyDescent="0.3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</row>
    <row r="615" spans="1:18" ht="15.75" customHeight="1" x14ac:dyDescent="0.3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</row>
    <row r="616" spans="1:18" ht="15.75" customHeight="1" x14ac:dyDescent="0.3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</row>
    <row r="617" spans="1:18" ht="15.75" customHeight="1" x14ac:dyDescent="0.3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</row>
    <row r="618" spans="1:18" ht="15.75" customHeight="1" x14ac:dyDescent="0.3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</row>
    <row r="619" spans="1:18" ht="15.75" customHeight="1" x14ac:dyDescent="0.3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</row>
    <row r="620" spans="1:18" ht="15.75" customHeight="1" x14ac:dyDescent="0.3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</row>
    <row r="621" spans="1:18" ht="15.75" customHeight="1" x14ac:dyDescent="0.3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</row>
    <row r="622" spans="1:18" ht="15.75" customHeight="1" x14ac:dyDescent="0.3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</row>
    <row r="623" spans="1:18" ht="15.75" customHeight="1" x14ac:dyDescent="0.3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</row>
    <row r="624" spans="1:18" ht="15.75" customHeight="1" x14ac:dyDescent="0.3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</row>
    <row r="625" spans="1:18" ht="15.75" customHeight="1" x14ac:dyDescent="0.3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</row>
    <row r="626" spans="1:18" ht="15.75" customHeight="1" x14ac:dyDescent="0.3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</row>
    <row r="627" spans="1:18" ht="15.75" customHeight="1" x14ac:dyDescent="0.3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</row>
    <row r="628" spans="1:18" ht="15.75" customHeight="1" x14ac:dyDescent="0.3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</row>
    <row r="629" spans="1:18" ht="15.75" customHeight="1" x14ac:dyDescent="0.3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</row>
    <row r="630" spans="1:18" ht="15.75" customHeight="1" x14ac:dyDescent="0.3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</row>
    <row r="631" spans="1:18" ht="15.75" customHeight="1" x14ac:dyDescent="0.3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</row>
    <row r="632" spans="1:18" ht="15.75" customHeight="1" x14ac:dyDescent="0.3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</row>
    <row r="633" spans="1:18" ht="15.75" customHeight="1" x14ac:dyDescent="0.3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</row>
    <row r="634" spans="1:18" ht="15.75" customHeight="1" x14ac:dyDescent="0.3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</row>
    <row r="635" spans="1:18" ht="15.75" customHeight="1" x14ac:dyDescent="0.3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</row>
    <row r="636" spans="1:18" ht="15.75" customHeight="1" x14ac:dyDescent="0.3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</row>
    <row r="637" spans="1:18" ht="15.75" customHeight="1" x14ac:dyDescent="0.3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</row>
    <row r="638" spans="1:18" ht="15.75" customHeight="1" x14ac:dyDescent="0.3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</row>
    <row r="639" spans="1:18" ht="15.75" customHeight="1" x14ac:dyDescent="0.3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</row>
    <row r="640" spans="1:18" ht="15.75" customHeight="1" x14ac:dyDescent="0.3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</row>
    <row r="641" spans="1:18" ht="15.75" customHeight="1" x14ac:dyDescent="0.3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</row>
    <row r="642" spans="1:18" ht="15.75" customHeight="1" x14ac:dyDescent="0.3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</row>
    <row r="643" spans="1:18" ht="15.75" customHeight="1" x14ac:dyDescent="0.3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</row>
    <row r="644" spans="1:18" ht="15.75" customHeight="1" x14ac:dyDescent="0.3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</row>
    <row r="645" spans="1:18" ht="15.75" customHeight="1" x14ac:dyDescent="0.3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</row>
    <row r="646" spans="1:18" ht="15.75" customHeight="1" x14ac:dyDescent="0.3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</row>
    <row r="647" spans="1:18" ht="15.75" customHeight="1" x14ac:dyDescent="0.3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</row>
    <row r="648" spans="1:18" ht="15.75" customHeight="1" x14ac:dyDescent="0.3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</row>
    <row r="649" spans="1:18" ht="15.75" customHeight="1" x14ac:dyDescent="0.3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</row>
    <row r="650" spans="1:18" ht="15.75" customHeight="1" x14ac:dyDescent="0.3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</row>
    <row r="651" spans="1:18" ht="15.75" customHeight="1" x14ac:dyDescent="0.3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</row>
    <row r="652" spans="1:18" ht="15.75" customHeight="1" x14ac:dyDescent="0.3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</row>
    <row r="653" spans="1:18" ht="15.75" customHeight="1" x14ac:dyDescent="0.3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</row>
    <row r="654" spans="1:18" ht="15.75" customHeight="1" x14ac:dyDescent="0.3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</row>
    <row r="655" spans="1:18" ht="15.75" customHeight="1" x14ac:dyDescent="0.3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</row>
    <row r="656" spans="1:18" ht="15.75" customHeight="1" x14ac:dyDescent="0.3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</row>
    <row r="657" spans="1:18" ht="15.75" customHeight="1" x14ac:dyDescent="0.3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</row>
    <row r="658" spans="1:18" ht="15.75" customHeight="1" x14ac:dyDescent="0.3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</row>
    <row r="659" spans="1:18" ht="15.75" customHeight="1" x14ac:dyDescent="0.3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</row>
    <row r="660" spans="1:18" ht="15.75" customHeight="1" x14ac:dyDescent="0.3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</row>
    <row r="661" spans="1:18" ht="15.75" customHeight="1" x14ac:dyDescent="0.3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</row>
    <row r="662" spans="1:18" ht="15.75" customHeight="1" x14ac:dyDescent="0.3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</row>
    <row r="663" spans="1:18" ht="15.75" customHeight="1" x14ac:dyDescent="0.3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</row>
    <row r="664" spans="1:18" ht="15.75" customHeight="1" x14ac:dyDescent="0.3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</row>
    <row r="665" spans="1:18" ht="15.75" customHeight="1" x14ac:dyDescent="0.3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</row>
    <row r="666" spans="1:18" ht="15.75" customHeight="1" x14ac:dyDescent="0.3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</row>
    <row r="667" spans="1:18" ht="15.75" customHeight="1" x14ac:dyDescent="0.3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</row>
    <row r="668" spans="1:18" ht="15.75" customHeight="1" x14ac:dyDescent="0.3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</row>
    <row r="669" spans="1:18" ht="15.75" customHeight="1" x14ac:dyDescent="0.3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</row>
    <row r="670" spans="1:18" ht="15.75" customHeight="1" x14ac:dyDescent="0.3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</row>
    <row r="671" spans="1:18" ht="15.75" customHeight="1" x14ac:dyDescent="0.3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</row>
    <row r="672" spans="1:18" ht="15.75" customHeight="1" x14ac:dyDescent="0.3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</row>
    <row r="673" spans="1:18" ht="15.75" customHeight="1" x14ac:dyDescent="0.3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</row>
    <row r="674" spans="1:18" ht="15.75" customHeight="1" x14ac:dyDescent="0.3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</row>
    <row r="675" spans="1:18" ht="15.75" customHeight="1" x14ac:dyDescent="0.3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</row>
    <row r="676" spans="1:18" ht="15.75" customHeight="1" x14ac:dyDescent="0.3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</row>
    <row r="677" spans="1:18" ht="15.75" customHeight="1" x14ac:dyDescent="0.3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</row>
    <row r="678" spans="1:18" ht="15.75" customHeight="1" x14ac:dyDescent="0.3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</row>
    <row r="679" spans="1:18" ht="15.75" customHeight="1" x14ac:dyDescent="0.3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</row>
    <row r="680" spans="1:18" ht="15.75" customHeight="1" x14ac:dyDescent="0.3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</row>
    <row r="681" spans="1:18" ht="15.75" customHeight="1" x14ac:dyDescent="0.3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</row>
    <row r="682" spans="1:18" ht="15.75" customHeight="1" x14ac:dyDescent="0.3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</row>
    <row r="683" spans="1:18" ht="15.75" customHeight="1" x14ac:dyDescent="0.3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</row>
    <row r="684" spans="1:18" ht="15.75" customHeight="1" x14ac:dyDescent="0.3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</row>
    <row r="685" spans="1:18" ht="15.75" customHeight="1" x14ac:dyDescent="0.3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</row>
    <row r="686" spans="1:18" ht="15.75" customHeight="1" x14ac:dyDescent="0.3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</row>
    <row r="687" spans="1:18" ht="15.75" customHeight="1" x14ac:dyDescent="0.3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</row>
    <row r="688" spans="1:18" ht="15.75" customHeight="1" x14ac:dyDescent="0.3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</row>
    <row r="689" spans="1:18" ht="15.75" customHeight="1" x14ac:dyDescent="0.3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</row>
    <row r="690" spans="1:18" ht="15.75" customHeight="1" x14ac:dyDescent="0.3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</row>
    <row r="691" spans="1:18" ht="15.75" customHeight="1" x14ac:dyDescent="0.3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</row>
    <row r="692" spans="1:18" ht="15.75" customHeight="1" x14ac:dyDescent="0.3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</row>
    <row r="693" spans="1:18" ht="15.75" customHeight="1" x14ac:dyDescent="0.3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</row>
    <row r="694" spans="1:18" ht="15.75" customHeight="1" x14ac:dyDescent="0.3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</row>
    <row r="695" spans="1:18" ht="15.75" customHeight="1" x14ac:dyDescent="0.3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</row>
    <row r="696" spans="1:18" ht="15.75" customHeight="1" x14ac:dyDescent="0.3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</row>
    <row r="697" spans="1:18" ht="15.75" customHeight="1" x14ac:dyDescent="0.3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</row>
    <row r="698" spans="1:18" ht="15.75" customHeight="1" x14ac:dyDescent="0.3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</row>
    <row r="699" spans="1:18" ht="15.75" customHeight="1" x14ac:dyDescent="0.3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</row>
    <row r="700" spans="1:18" ht="15.75" customHeight="1" x14ac:dyDescent="0.3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</row>
    <row r="701" spans="1:18" ht="15.75" customHeight="1" x14ac:dyDescent="0.3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</row>
    <row r="702" spans="1:18" ht="15.75" customHeight="1" x14ac:dyDescent="0.3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</row>
    <row r="703" spans="1:18" ht="15.75" customHeight="1" x14ac:dyDescent="0.3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</row>
    <row r="704" spans="1:18" ht="15.75" customHeight="1" x14ac:dyDescent="0.3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</row>
    <row r="705" spans="1:18" ht="15.75" customHeight="1" x14ac:dyDescent="0.3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</row>
    <row r="706" spans="1:18" ht="15.75" customHeight="1" x14ac:dyDescent="0.3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</row>
    <row r="707" spans="1:18" ht="15.75" customHeight="1" x14ac:dyDescent="0.3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</row>
    <row r="708" spans="1:18" ht="15.75" customHeight="1" x14ac:dyDescent="0.3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</row>
    <row r="709" spans="1:18" ht="15.75" customHeight="1" x14ac:dyDescent="0.3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</row>
    <row r="710" spans="1:18" ht="15.75" customHeight="1" x14ac:dyDescent="0.3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</row>
    <row r="711" spans="1:18" ht="15.75" customHeight="1" x14ac:dyDescent="0.3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</row>
    <row r="712" spans="1:18" ht="15.75" customHeight="1" x14ac:dyDescent="0.3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</row>
    <row r="713" spans="1:18" ht="15.75" customHeight="1" x14ac:dyDescent="0.3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</row>
    <row r="714" spans="1:18" ht="15.75" customHeight="1" x14ac:dyDescent="0.3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</row>
    <row r="715" spans="1:18" ht="15.75" customHeight="1" x14ac:dyDescent="0.3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</row>
    <row r="716" spans="1:18" ht="15.75" customHeight="1" x14ac:dyDescent="0.3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</row>
    <row r="717" spans="1:18" ht="15.75" customHeight="1" x14ac:dyDescent="0.3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</row>
    <row r="718" spans="1:18" ht="15.75" customHeight="1" x14ac:dyDescent="0.3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</row>
    <row r="719" spans="1:18" ht="15.75" customHeight="1" x14ac:dyDescent="0.3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</row>
    <row r="720" spans="1:18" ht="15.75" customHeight="1" x14ac:dyDescent="0.3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</row>
    <row r="721" spans="1:18" ht="15.75" customHeight="1" x14ac:dyDescent="0.3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</row>
    <row r="722" spans="1:18" ht="15.75" customHeight="1" x14ac:dyDescent="0.3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</row>
    <row r="723" spans="1:18" ht="15.75" customHeight="1" x14ac:dyDescent="0.3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</row>
    <row r="724" spans="1:18" ht="15.75" customHeight="1" x14ac:dyDescent="0.3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</row>
    <row r="725" spans="1:18" ht="15.75" customHeight="1" x14ac:dyDescent="0.3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</row>
    <row r="726" spans="1:18" ht="15.75" customHeight="1" x14ac:dyDescent="0.3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</row>
    <row r="727" spans="1:18" ht="15.75" customHeight="1" x14ac:dyDescent="0.3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</row>
    <row r="728" spans="1:18" ht="15.75" customHeight="1" x14ac:dyDescent="0.3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</row>
    <row r="729" spans="1:18" ht="15.75" customHeight="1" x14ac:dyDescent="0.3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</row>
    <row r="730" spans="1:18" ht="15.75" customHeight="1" x14ac:dyDescent="0.3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</row>
    <row r="731" spans="1:18" ht="15.75" customHeight="1" x14ac:dyDescent="0.3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</row>
    <row r="732" spans="1:18" ht="15.75" customHeight="1" x14ac:dyDescent="0.3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</row>
    <row r="733" spans="1:18" ht="15.75" customHeight="1" x14ac:dyDescent="0.3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</row>
    <row r="734" spans="1:18" ht="15.75" customHeight="1" x14ac:dyDescent="0.3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</row>
    <row r="735" spans="1:18" ht="15.75" customHeight="1" x14ac:dyDescent="0.3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</row>
    <row r="736" spans="1:18" ht="15.75" customHeight="1" x14ac:dyDescent="0.3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</row>
    <row r="737" spans="1:18" ht="15.75" customHeight="1" x14ac:dyDescent="0.3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</row>
    <row r="738" spans="1:18" ht="15.75" customHeight="1" x14ac:dyDescent="0.3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</row>
    <row r="739" spans="1:18" ht="15.75" customHeight="1" x14ac:dyDescent="0.3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</row>
    <row r="740" spans="1:18" ht="15.75" customHeight="1" x14ac:dyDescent="0.3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</row>
    <row r="741" spans="1:18" ht="15.75" customHeight="1" x14ac:dyDescent="0.3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</row>
    <row r="742" spans="1:18" ht="15.75" customHeight="1" x14ac:dyDescent="0.3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</row>
    <row r="743" spans="1:18" ht="15.75" customHeight="1" x14ac:dyDescent="0.3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</row>
    <row r="744" spans="1:18" ht="15.75" customHeight="1" x14ac:dyDescent="0.3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</row>
    <row r="745" spans="1:18" ht="15.75" customHeight="1" x14ac:dyDescent="0.3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</row>
    <row r="746" spans="1:18" ht="15.75" customHeight="1" x14ac:dyDescent="0.3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</row>
    <row r="747" spans="1:18" ht="15.75" customHeight="1" x14ac:dyDescent="0.3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</row>
    <row r="748" spans="1:18" ht="15.75" customHeight="1" x14ac:dyDescent="0.3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</row>
    <row r="749" spans="1:18" ht="15.75" customHeight="1" x14ac:dyDescent="0.3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</row>
    <row r="750" spans="1:18" ht="15.75" customHeight="1" x14ac:dyDescent="0.3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</row>
    <row r="751" spans="1:18" ht="15.75" customHeight="1" x14ac:dyDescent="0.3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</row>
    <row r="752" spans="1:18" ht="15.75" customHeight="1" x14ac:dyDescent="0.3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</row>
    <row r="753" spans="1:18" ht="15.75" customHeight="1" x14ac:dyDescent="0.3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</row>
    <row r="754" spans="1:18" ht="15.75" customHeight="1" x14ac:dyDescent="0.3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</row>
    <row r="755" spans="1:18" ht="15.75" customHeight="1" x14ac:dyDescent="0.3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</row>
    <row r="756" spans="1:18" ht="15.75" customHeight="1" x14ac:dyDescent="0.3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</row>
    <row r="757" spans="1:18" ht="15.75" customHeight="1" x14ac:dyDescent="0.3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</row>
    <row r="758" spans="1:18" ht="15.75" customHeight="1" x14ac:dyDescent="0.3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</row>
    <row r="759" spans="1:18" ht="15.75" customHeight="1" x14ac:dyDescent="0.3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</row>
    <row r="760" spans="1:18" ht="15.75" customHeight="1" x14ac:dyDescent="0.3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</row>
    <row r="761" spans="1:18" ht="15.75" customHeight="1" x14ac:dyDescent="0.3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</row>
    <row r="762" spans="1:18" ht="15.75" customHeight="1" x14ac:dyDescent="0.3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</row>
    <row r="763" spans="1:18" ht="15.75" customHeight="1" x14ac:dyDescent="0.3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</row>
    <row r="764" spans="1:18" ht="15.75" customHeight="1" x14ac:dyDescent="0.3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</row>
    <row r="765" spans="1:18" ht="15.75" customHeight="1" x14ac:dyDescent="0.3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</row>
    <row r="766" spans="1:18" ht="15.75" customHeight="1" x14ac:dyDescent="0.3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</row>
    <row r="767" spans="1:18" ht="15.75" customHeight="1" x14ac:dyDescent="0.3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</row>
    <row r="768" spans="1:18" ht="15.75" customHeight="1" x14ac:dyDescent="0.3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</row>
    <row r="769" spans="1:18" ht="15.75" customHeight="1" x14ac:dyDescent="0.3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</row>
    <row r="770" spans="1:18" ht="15.75" customHeight="1" x14ac:dyDescent="0.3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</row>
    <row r="771" spans="1:18" ht="15.75" customHeight="1" x14ac:dyDescent="0.3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</row>
    <row r="772" spans="1:18" ht="15.75" customHeight="1" x14ac:dyDescent="0.3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</row>
    <row r="773" spans="1:18" ht="15.75" customHeight="1" x14ac:dyDescent="0.3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</row>
    <row r="774" spans="1:18" ht="15.75" customHeight="1" x14ac:dyDescent="0.3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</row>
    <row r="775" spans="1:18" ht="15.75" customHeight="1" x14ac:dyDescent="0.3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</row>
    <row r="776" spans="1:18" ht="15.75" customHeight="1" x14ac:dyDescent="0.3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</row>
    <row r="777" spans="1:18" ht="15.75" customHeight="1" x14ac:dyDescent="0.3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</row>
    <row r="778" spans="1:18" ht="15.75" customHeight="1" x14ac:dyDescent="0.3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</row>
    <row r="779" spans="1:18" ht="15.75" customHeight="1" x14ac:dyDescent="0.3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</row>
    <row r="780" spans="1:18" ht="15.75" customHeight="1" x14ac:dyDescent="0.3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</row>
    <row r="781" spans="1:18" ht="15.75" customHeight="1" x14ac:dyDescent="0.3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</row>
    <row r="782" spans="1:18" ht="15.75" customHeight="1" x14ac:dyDescent="0.3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</row>
    <row r="783" spans="1:18" ht="15.75" customHeight="1" x14ac:dyDescent="0.3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</row>
    <row r="784" spans="1:18" ht="15.75" customHeight="1" x14ac:dyDescent="0.3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</row>
    <row r="785" spans="1:18" ht="15.75" customHeight="1" x14ac:dyDescent="0.3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</row>
    <row r="786" spans="1:18" ht="15.75" customHeight="1" x14ac:dyDescent="0.3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</row>
    <row r="787" spans="1:18" ht="15.75" customHeight="1" x14ac:dyDescent="0.3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</row>
    <row r="788" spans="1:18" ht="15.75" customHeight="1" x14ac:dyDescent="0.3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</row>
    <row r="789" spans="1:18" ht="15.75" customHeight="1" x14ac:dyDescent="0.3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</row>
    <row r="790" spans="1:18" ht="15.75" customHeight="1" x14ac:dyDescent="0.3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</row>
    <row r="791" spans="1:18" ht="15.75" customHeight="1" x14ac:dyDescent="0.3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</row>
    <row r="792" spans="1:18" ht="15.75" customHeight="1" x14ac:dyDescent="0.3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</row>
    <row r="793" spans="1:18" ht="15.75" customHeight="1" x14ac:dyDescent="0.3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</row>
    <row r="794" spans="1:18" ht="15.75" customHeight="1" x14ac:dyDescent="0.3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</row>
    <row r="795" spans="1:18" ht="15.75" customHeight="1" x14ac:dyDescent="0.3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</row>
    <row r="796" spans="1:18" ht="15.75" customHeight="1" x14ac:dyDescent="0.3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</row>
    <row r="797" spans="1:18" ht="15.75" customHeight="1" x14ac:dyDescent="0.3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</row>
    <row r="798" spans="1:18" ht="15.75" customHeight="1" x14ac:dyDescent="0.3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</row>
    <row r="799" spans="1:18" ht="15.75" customHeight="1" x14ac:dyDescent="0.3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</row>
    <row r="800" spans="1:18" ht="15.75" customHeight="1" x14ac:dyDescent="0.3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</row>
    <row r="801" spans="1:18" ht="15.75" customHeight="1" x14ac:dyDescent="0.3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</row>
    <row r="802" spans="1:18" ht="15.75" customHeight="1" x14ac:dyDescent="0.3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</row>
    <row r="803" spans="1:18" ht="15.75" customHeight="1" x14ac:dyDescent="0.3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</row>
    <row r="804" spans="1:18" ht="15.75" customHeight="1" x14ac:dyDescent="0.3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</row>
    <row r="805" spans="1:18" ht="15.75" customHeight="1" x14ac:dyDescent="0.3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</row>
    <row r="806" spans="1:18" ht="15.75" customHeight="1" x14ac:dyDescent="0.3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</row>
    <row r="807" spans="1:18" ht="15.75" customHeight="1" x14ac:dyDescent="0.3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</row>
    <row r="808" spans="1:18" ht="15.75" customHeight="1" x14ac:dyDescent="0.3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</row>
    <row r="809" spans="1:18" ht="15.75" customHeight="1" x14ac:dyDescent="0.3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</row>
    <row r="810" spans="1:18" ht="15.75" customHeight="1" x14ac:dyDescent="0.3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</row>
    <row r="811" spans="1:18" ht="15.75" customHeight="1" x14ac:dyDescent="0.3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</row>
    <row r="812" spans="1:18" ht="15.75" customHeight="1" x14ac:dyDescent="0.3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</row>
    <row r="813" spans="1:18" ht="15.75" customHeight="1" x14ac:dyDescent="0.3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</row>
    <row r="814" spans="1:18" ht="15.75" customHeight="1" x14ac:dyDescent="0.3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</row>
    <row r="815" spans="1:18" ht="15.75" customHeight="1" x14ac:dyDescent="0.3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</row>
    <row r="816" spans="1:18" ht="15.75" customHeight="1" x14ac:dyDescent="0.3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</row>
    <row r="817" spans="1:18" ht="15.75" customHeight="1" x14ac:dyDescent="0.3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</row>
    <row r="818" spans="1:18" ht="15.75" customHeight="1" x14ac:dyDescent="0.3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</row>
    <row r="819" spans="1:18" ht="15.75" customHeight="1" x14ac:dyDescent="0.3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</row>
    <row r="820" spans="1:18" ht="15.75" customHeight="1" x14ac:dyDescent="0.3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</row>
    <row r="821" spans="1:18" ht="15.75" customHeight="1" x14ac:dyDescent="0.3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</row>
    <row r="822" spans="1:18" ht="15.75" customHeight="1" x14ac:dyDescent="0.3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</row>
    <row r="823" spans="1:18" ht="15.75" customHeight="1" x14ac:dyDescent="0.3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</row>
    <row r="824" spans="1:18" ht="15.75" customHeight="1" x14ac:dyDescent="0.3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</row>
    <row r="825" spans="1:18" ht="15.75" customHeight="1" x14ac:dyDescent="0.3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</row>
    <row r="826" spans="1:18" ht="15.75" customHeight="1" x14ac:dyDescent="0.3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</row>
    <row r="827" spans="1:18" ht="15.75" customHeight="1" x14ac:dyDescent="0.3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</row>
    <row r="828" spans="1:18" ht="15.75" customHeight="1" x14ac:dyDescent="0.3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</row>
    <row r="829" spans="1:18" ht="15.75" customHeight="1" x14ac:dyDescent="0.3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</row>
    <row r="830" spans="1:18" ht="15.75" customHeight="1" x14ac:dyDescent="0.3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</row>
    <row r="831" spans="1:18" ht="15.75" customHeight="1" x14ac:dyDescent="0.3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</row>
    <row r="832" spans="1:18" ht="15.75" customHeight="1" x14ac:dyDescent="0.3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</row>
    <row r="833" spans="1:18" ht="15.75" customHeight="1" x14ac:dyDescent="0.3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</row>
    <row r="834" spans="1:18" ht="15.75" customHeight="1" x14ac:dyDescent="0.3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</row>
    <row r="835" spans="1:18" ht="15.75" customHeight="1" x14ac:dyDescent="0.3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</row>
    <row r="836" spans="1:18" ht="15.75" customHeight="1" x14ac:dyDescent="0.3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</row>
    <row r="837" spans="1:18" ht="15.75" customHeight="1" x14ac:dyDescent="0.3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</row>
    <row r="838" spans="1:18" ht="15.75" customHeight="1" x14ac:dyDescent="0.3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</row>
    <row r="839" spans="1:18" ht="15.75" customHeight="1" x14ac:dyDescent="0.3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</row>
    <row r="840" spans="1:18" ht="15.75" customHeight="1" x14ac:dyDescent="0.3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</row>
    <row r="841" spans="1:18" ht="15.75" customHeight="1" x14ac:dyDescent="0.3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</row>
    <row r="842" spans="1:18" ht="15.75" customHeight="1" x14ac:dyDescent="0.3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</row>
    <row r="843" spans="1:18" ht="15.75" customHeight="1" x14ac:dyDescent="0.3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</row>
    <row r="844" spans="1:18" ht="15.75" customHeight="1" x14ac:dyDescent="0.3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</row>
    <row r="845" spans="1:18" ht="15.75" customHeight="1" x14ac:dyDescent="0.3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</row>
    <row r="846" spans="1:18" ht="15.75" customHeight="1" x14ac:dyDescent="0.3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</row>
    <row r="847" spans="1:18" ht="15.75" customHeight="1" x14ac:dyDescent="0.3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</row>
    <row r="848" spans="1:18" ht="15.75" customHeight="1" x14ac:dyDescent="0.3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</row>
    <row r="849" spans="1:18" ht="15.75" customHeight="1" x14ac:dyDescent="0.3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</row>
    <row r="850" spans="1:18" ht="15.75" customHeight="1" x14ac:dyDescent="0.3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</row>
    <row r="851" spans="1:18" ht="15.75" customHeight="1" x14ac:dyDescent="0.3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</row>
    <row r="852" spans="1:18" ht="15.75" customHeight="1" x14ac:dyDescent="0.3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</row>
    <row r="853" spans="1:18" ht="15.75" customHeight="1" x14ac:dyDescent="0.3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</row>
    <row r="854" spans="1:18" ht="15.75" customHeight="1" x14ac:dyDescent="0.3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</row>
    <row r="855" spans="1:18" ht="15.75" customHeight="1" x14ac:dyDescent="0.3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</row>
    <row r="856" spans="1:18" ht="15.75" customHeight="1" x14ac:dyDescent="0.3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</row>
    <row r="857" spans="1:18" ht="15.75" customHeight="1" x14ac:dyDescent="0.3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</row>
    <row r="858" spans="1:18" ht="15.75" customHeight="1" x14ac:dyDescent="0.3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</row>
    <row r="859" spans="1:18" ht="15.75" customHeight="1" x14ac:dyDescent="0.3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</row>
    <row r="860" spans="1:18" ht="15.75" customHeight="1" x14ac:dyDescent="0.3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</row>
    <row r="861" spans="1:18" ht="15.75" customHeight="1" x14ac:dyDescent="0.3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</row>
    <row r="862" spans="1:18" ht="15.75" customHeight="1" x14ac:dyDescent="0.3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</row>
    <row r="863" spans="1:18" ht="15.75" customHeight="1" x14ac:dyDescent="0.3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</row>
    <row r="864" spans="1:18" ht="15.75" customHeight="1" x14ac:dyDescent="0.3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</row>
    <row r="865" spans="1:18" ht="15.75" customHeight="1" x14ac:dyDescent="0.3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</row>
    <row r="866" spans="1:18" ht="15.75" customHeight="1" x14ac:dyDescent="0.3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</row>
    <row r="867" spans="1:18" ht="15.75" customHeight="1" x14ac:dyDescent="0.3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</row>
    <row r="868" spans="1:18" ht="15.75" customHeight="1" x14ac:dyDescent="0.3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</row>
    <row r="869" spans="1:18" ht="15.75" customHeight="1" x14ac:dyDescent="0.3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</row>
    <row r="870" spans="1:18" ht="15.75" customHeight="1" x14ac:dyDescent="0.3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</row>
    <row r="871" spans="1:18" ht="15.75" customHeight="1" x14ac:dyDescent="0.3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</row>
    <row r="872" spans="1:18" ht="15.75" customHeight="1" x14ac:dyDescent="0.3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</row>
    <row r="873" spans="1:18" ht="15.75" customHeight="1" x14ac:dyDescent="0.3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</row>
    <row r="874" spans="1:18" ht="15.75" customHeight="1" x14ac:dyDescent="0.3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</row>
    <row r="875" spans="1:18" ht="15.75" customHeight="1" x14ac:dyDescent="0.3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</row>
    <row r="876" spans="1:18" ht="15.75" customHeight="1" x14ac:dyDescent="0.3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</row>
    <row r="877" spans="1:18" ht="15.75" customHeight="1" x14ac:dyDescent="0.3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</row>
    <row r="878" spans="1:18" ht="15.75" customHeight="1" x14ac:dyDescent="0.3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</row>
    <row r="879" spans="1:18" ht="15.75" customHeight="1" x14ac:dyDescent="0.3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</row>
    <row r="880" spans="1:18" ht="15.75" customHeight="1" x14ac:dyDescent="0.3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</row>
    <row r="881" spans="1:18" ht="15.75" customHeight="1" x14ac:dyDescent="0.3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</row>
    <row r="882" spans="1:18" ht="15.75" customHeight="1" x14ac:dyDescent="0.3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</row>
    <row r="883" spans="1:18" ht="15.75" customHeight="1" x14ac:dyDescent="0.3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</row>
    <row r="884" spans="1:18" ht="15.75" customHeight="1" x14ac:dyDescent="0.3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</row>
    <row r="885" spans="1:18" ht="15.75" customHeight="1" x14ac:dyDescent="0.3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</row>
    <row r="886" spans="1:18" ht="15.75" customHeight="1" x14ac:dyDescent="0.3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</row>
    <row r="887" spans="1:18" ht="15.75" customHeight="1" x14ac:dyDescent="0.3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</row>
    <row r="888" spans="1:18" ht="15.75" customHeight="1" x14ac:dyDescent="0.3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</row>
    <row r="889" spans="1:18" ht="15.75" customHeight="1" x14ac:dyDescent="0.3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</row>
    <row r="890" spans="1:18" ht="15.75" customHeight="1" x14ac:dyDescent="0.3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</row>
    <row r="891" spans="1:18" ht="15.75" customHeight="1" x14ac:dyDescent="0.3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</row>
    <row r="892" spans="1:18" ht="15.75" customHeight="1" x14ac:dyDescent="0.3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</row>
    <row r="893" spans="1:18" ht="15.75" customHeight="1" x14ac:dyDescent="0.3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</row>
    <row r="894" spans="1:18" ht="15.75" customHeight="1" x14ac:dyDescent="0.3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</row>
    <row r="895" spans="1:18" ht="15.75" customHeight="1" x14ac:dyDescent="0.3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</row>
    <row r="896" spans="1:18" ht="15.75" customHeight="1" x14ac:dyDescent="0.3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</row>
    <row r="897" spans="1:18" ht="15.75" customHeight="1" x14ac:dyDescent="0.3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</row>
    <row r="898" spans="1:18" ht="15.75" customHeight="1" x14ac:dyDescent="0.3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</row>
    <row r="899" spans="1:18" ht="15.75" customHeight="1" x14ac:dyDescent="0.3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</row>
    <row r="900" spans="1:18" ht="15.75" customHeight="1" x14ac:dyDescent="0.3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</row>
    <row r="901" spans="1:18" ht="15.75" customHeight="1" x14ac:dyDescent="0.3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</row>
    <row r="902" spans="1:18" ht="15.75" customHeight="1" x14ac:dyDescent="0.3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</row>
    <row r="903" spans="1:18" ht="15.75" customHeight="1" x14ac:dyDescent="0.3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</row>
    <row r="904" spans="1:18" ht="15.75" customHeight="1" x14ac:dyDescent="0.3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</row>
    <row r="905" spans="1:18" ht="15.75" customHeight="1" x14ac:dyDescent="0.3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</row>
    <row r="906" spans="1:18" ht="15.75" customHeight="1" x14ac:dyDescent="0.3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</row>
    <row r="907" spans="1:18" ht="15.75" customHeight="1" x14ac:dyDescent="0.3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</row>
    <row r="908" spans="1:18" ht="15.75" customHeight="1" x14ac:dyDescent="0.3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</row>
    <row r="909" spans="1:18" ht="15.75" customHeight="1" x14ac:dyDescent="0.3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</row>
    <row r="910" spans="1:18" ht="15.75" customHeight="1" x14ac:dyDescent="0.3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</row>
    <row r="911" spans="1:18" ht="15.75" customHeight="1" x14ac:dyDescent="0.3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</row>
    <row r="912" spans="1:18" ht="15.75" customHeight="1" x14ac:dyDescent="0.3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</row>
    <row r="913" spans="1:18" ht="15.75" customHeight="1" x14ac:dyDescent="0.3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</row>
    <row r="914" spans="1:18" ht="15.75" customHeight="1" x14ac:dyDescent="0.3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</row>
    <row r="915" spans="1:18" ht="15.75" customHeight="1" x14ac:dyDescent="0.3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</row>
    <row r="916" spans="1:18" ht="15.75" customHeight="1" x14ac:dyDescent="0.3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</row>
    <row r="917" spans="1:18" ht="15.75" customHeight="1" x14ac:dyDescent="0.3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</row>
    <row r="918" spans="1:18" ht="15.75" customHeight="1" x14ac:dyDescent="0.3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</row>
    <row r="919" spans="1:18" ht="15.75" customHeight="1" x14ac:dyDescent="0.3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</row>
    <row r="920" spans="1:18" ht="15.75" customHeight="1" x14ac:dyDescent="0.3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</row>
    <row r="921" spans="1:18" ht="15.75" customHeight="1" x14ac:dyDescent="0.3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</row>
    <row r="922" spans="1:18" ht="15.75" customHeight="1" x14ac:dyDescent="0.3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</row>
    <row r="923" spans="1:18" ht="15.75" customHeight="1" x14ac:dyDescent="0.3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</row>
    <row r="924" spans="1:18" ht="15.75" customHeight="1" x14ac:dyDescent="0.3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</row>
    <row r="925" spans="1:18" ht="15.75" customHeight="1" x14ac:dyDescent="0.3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</row>
    <row r="926" spans="1:18" ht="15.75" customHeight="1" x14ac:dyDescent="0.3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</row>
    <row r="927" spans="1:18" ht="15.75" customHeight="1" x14ac:dyDescent="0.3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</row>
    <row r="928" spans="1:18" ht="15.75" customHeight="1" x14ac:dyDescent="0.3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</row>
    <row r="929" spans="1:18" ht="15.75" customHeight="1" x14ac:dyDescent="0.3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</row>
    <row r="930" spans="1:18" ht="15.75" customHeight="1" x14ac:dyDescent="0.3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</row>
    <row r="931" spans="1:18" ht="15.75" customHeight="1" x14ac:dyDescent="0.3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</row>
    <row r="932" spans="1:18" ht="15.75" customHeight="1" x14ac:dyDescent="0.3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</row>
    <row r="933" spans="1:18" ht="15.75" customHeight="1" x14ac:dyDescent="0.3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</row>
    <row r="934" spans="1:18" ht="15.75" customHeight="1" x14ac:dyDescent="0.3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</row>
    <row r="935" spans="1:18" ht="15.75" customHeight="1" x14ac:dyDescent="0.3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</row>
    <row r="936" spans="1:18" ht="15.75" customHeight="1" x14ac:dyDescent="0.3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</row>
    <row r="937" spans="1:18" ht="15.75" customHeight="1" x14ac:dyDescent="0.3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</row>
    <row r="938" spans="1:18" ht="15.75" customHeight="1" x14ac:dyDescent="0.3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</row>
    <row r="939" spans="1:18" ht="15.75" customHeight="1" x14ac:dyDescent="0.3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</row>
    <row r="940" spans="1:18" ht="15.75" customHeight="1" x14ac:dyDescent="0.3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</row>
    <row r="941" spans="1:18" ht="15.75" customHeight="1" x14ac:dyDescent="0.3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</row>
    <row r="942" spans="1:18" ht="15.75" customHeight="1" x14ac:dyDescent="0.3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</row>
    <row r="943" spans="1:18" ht="15.75" customHeight="1" x14ac:dyDescent="0.3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</row>
    <row r="944" spans="1:18" ht="15.75" customHeight="1" x14ac:dyDescent="0.3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</row>
    <row r="945" spans="1:18" ht="15.75" customHeight="1" x14ac:dyDescent="0.3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</row>
    <row r="946" spans="1:18" ht="15.75" customHeight="1" x14ac:dyDescent="0.3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</row>
    <row r="947" spans="1:18" ht="15.75" customHeight="1" x14ac:dyDescent="0.3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</row>
    <row r="948" spans="1:18" ht="15.75" customHeight="1" x14ac:dyDescent="0.3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</row>
    <row r="949" spans="1:18" ht="15.75" customHeight="1" x14ac:dyDescent="0.3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</row>
    <row r="950" spans="1:18" ht="15.75" customHeight="1" x14ac:dyDescent="0.3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</row>
    <row r="951" spans="1:18" ht="15.75" customHeight="1" x14ac:dyDescent="0.3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</row>
    <row r="952" spans="1:18" ht="15.75" customHeight="1" x14ac:dyDescent="0.3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</row>
    <row r="953" spans="1:18" ht="15.75" customHeight="1" x14ac:dyDescent="0.3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</row>
    <row r="954" spans="1:18" ht="15.75" customHeight="1" x14ac:dyDescent="0.3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</row>
    <row r="955" spans="1:18" ht="15.75" customHeight="1" x14ac:dyDescent="0.3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</row>
    <row r="956" spans="1:18" ht="15.75" customHeight="1" x14ac:dyDescent="0.3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</row>
    <row r="957" spans="1:18" ht="15.75" customHeight="1" x14ac:dyDescent="0.3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</row>
    <row r="958" spans="1:18" ht="15.75" customHeight="1" x14ac:dyDescent="0.3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</row>
    <row r="959" spans="1:18" ht="15.75" customHeight="1" x14ac:dyDescent="0.3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</row>
    <row r="960" spans="1:18" ht="15.75" customHeight="1" x14ac:dyDescent="0.3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</row>
    <row r="961" spans="1:18" ht="15.75" customHeight="1" x14ac:dyDescent="0.3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</row>
    <row r="962" spans="1:18" ht="15.75" customHeight="1" x14ac:dyDescent="0.3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</row>
    <row r="963" spans="1:18" ht="15.75" customHeight="1" x14ac:dyDescent="0.3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</row>
    <row r="964" spans="1:18" ht="15.75" customHeight="1" x14ac:dyDescent="0.3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</row>
    <row r="965" spans="1:18" ht="15.75" customHeight="1" x14ac:dyDescent="0.3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</row>
    <row r="966" spans="1:18" ht="15.75" customHeight="1" x14ac:dyDescent="0.3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</row>
    <row r="967" spans="1:18" ht="15.75" customHeight="1" x14ac:dyDescent="0.3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</row>
    <row r="968" spans="1:18" ht="15.75" customHeight="1" x14ac:dyDescent="0.3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</row>
    <row r="969" spans="1:18" ht="15.75" customHeight="1" x14ac:dyDescent="0.3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</row>
    <row r="970" spans="1:18" ht="15.75" customHeight="1" x14ac:dyDescent="0.3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</row>
    <row r="971" spans="1:18" ht="15.75" customHeight="1" x14ac:dyDescent="0.3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</row>
    <row r="972" spans="1:18" ht="15.75" customHeight="1" x14ac:dyDescent="0.3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</row>
    <row r="973" spans="1:18" ht="15.75" customHeight="1" x14ac:dyDescent="0.3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</row>
    <row r="974" spans="1:18" ht="15.75" customHeight="1" x14ac:dyDescent="0.3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</row>
    <row r="975" spans="1:18" ht="15.75" customHeight="1" x14ac:dyDescent="0.3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</row>
    <row r="976" spans="1:18" ht="15.75" customHeight="1" x14ac:dyDescent="0.3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</row>
    <row r="977" spans="1:18" ht="15.75" customHeight="1" x14ac:dyDescent="0.3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</row>
    <row r="978" spans="1:18" ht="15.75" customHeight="1" x14ac:dyDescent="0.3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</row>
    <row r="979" spans="1:18" ht="15.75" customHeight="1" x14ac:dyDescent="0.3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</row>
    <row r="980" spans="1:18" ht="15.75" customHeight="1" x14ac:dyDescent="0.3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</row>
    <row r="981" spans="1:18" ht="15.75" customHeight="1" x14ac:dyDescent="0.3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</row>
    <row r="982" spans="1:18" ht="15.75" customHeight="1" x14ac:dyDescent="0.3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</row>
    <row r="983" spans="1:18" ht="15.75" customHeight="1" x14ac:dyDescent="0.3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</row>
    <row r="984" spans="1:18" ht="15.75" customHeight="1" x14ac:dyDescent="0.3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</row>
    <row r="985" spans="1:18" ht="15.75" customHeight="1" x14ac:dyDescent="0.3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</row>
    <row r="986" spans="1:18" ht="15.75" customHeight="1" x14ac:dyDescent="0.3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</row>
    <row r="987" spans="1:18" ht="15.75" customHeight="1" x14ac:dyDescent="0.3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</row>
    <row r="988" spans="1:18" ht="15.75" customHeight="1" x14ac:dyDescent="0.3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</row>
    <row r="989" spans="1:18" ht="15.75" customHeight="1" x14ac:dyDescent="0.3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</row>
    <row r="990" spans="1:18" ht="15.75" customHeight="1" x14ac:dyDescent="0.3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</row>
    <row r="991" spans="1:18" ht="15.75" customHeight="1" x14ac:dyDescent="0.3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</row>
    <row r="992" spans="1:18" ht="15.75" customHeight="1" x14ac:dyDescent="0.3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</row>
    <row r="993" spans="1:18" ht="15.75" customHeight="1" x14ac:dyDescent="0.3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</row>
    <row r="994" spans="1:18" ht="15.75" customHeight="1" x14ac:dyDescent="0.3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</row>
    <row r="995" spans="1:18" ht="15.75" customHeight="1" x14ac:dyDescent="0.3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</row>
    <row r="996" spans="1:18" ht="15.75" customHeight="1" x14ac:dyDescent="0.3">
      <c r="A996" s="89"/>
      <c r="B996" s="89"/>
      <c r="C996" s="89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</row>
    <row r="997" spans="1:18" ht="15.75" customHeight="1" x14ac:dyDescent="0.3">
      <c r="A997" s="89"/>
      <c r="B997" s="89"/>
      <c r="C997" s="89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</row>
    <row r="998" spans="1:18" ht="15.75" customHeight="1" x14ac:dyDescent="0.3">
      <c r="A998" s="89"/>
      <c r="B998" s="89"/>
      <c r="C998" s="89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</row>
    <row r="999" spans="1:18" ht="15.75" customHeight="1" x14ac:dyDescent="0.3">
      <c r="A999" s="89"/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</row>
    <row r="1000" spans="1:18" ht="15.75" customHeight="1" x14ac:dyDescent="0.3">
      <c r="A1000" s="89"/>
      <c r="B1000" s="89"/>
      <c r="C1000" s="89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</row>
  </sheetData>
  <sheetProtection sheet="1" objects="1" scenarios="1" selectLockedCells="1"/>
  <mergeCells count="5">
    <mergeCell ref="A1:I1"/>
    <mergeCell ref="A3:B3"/>
    <mergeCell ref="A4:B4"/>
    <mergeCell ref="A5:B5"/>
    <mergeCell ref="A16:D16"/>
  </mergeCells>
  <pageMargins left="0.7" right="0.7" top="0.78740157499999996" bottom="0.7874015749999999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Vorrunde</vt:lpstr>
      <vt:lpstr>KO-Runde</vt:lpstr>
      <vt:lpstr>Endergebnis</vt:lpstr>
      <vt:lpstr>Vorrunde!Druckbereich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Marcel</cp:lastModifiedBy>
  <cp:lastPrinted>2024-10-07T19:37:31Z</cp:lastPrinted>
  <dcterms:created xsi:type="dcterms:W3CDTF">2023-04-08T07:42:53Z</dcterms:created>
  <dcterms:modified xsi:type="dcterms:W3CDTF">2025-06-08T20:53:21Z</dcterms:modified>
</cp:coreProperties>
</file>